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7400" windowHeight="11955" activeTab="1"/>
  </bookViews>
  <sheets>
    <sheet name="ТО баков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H23" i="2" l="1"/>
  <c r="H73" i="2" l="1"/>
  <c r="J73" i="2" s="1"/>
  <c r="H70" i="2"/>
  <c r="H69" i="2"/>
  <c r="J69" i="2" s="1"/>
  <c r="J71" i="2" s="1"/>
  <c r="H64" i="2"/>
  <c r="J64" i="2" s="1"/>
  <c r="H61" i="2"/>
  <c r="H60" i="2"/>
  <c r="J60" i="2" s="1"/>
  <c r="J62" i="2" s="1"/>
  <c r="H54" i="2"/>
  <c r="J54" i="2" s="1"/>
  <c r="H51" i="2"/>
  <c r="H50" i="2"/>
  <c r="J50" i="2" s="1"/>
  <c r="J52" i="2" s="1"/>
  <c r="J74" i="2" l="1"/>
  <c r="J65" i="2"/>
  <c r="J55" i="2"/>
  <c r="H45" i="2"/>
  <c r="J45" i="2" s="1"/>
  <c r="H42" i="2"/>
  <c r="H41" i="2"/>
  <c r="J41" i="2" s="1"/>
  <c r="J43" i="2" s="1"/>
  <c r="H36" i="2"/>
  <c r="J36" i="2" s="1"/>
  <c r="H33" i="2"/>
  <c r="H32" i="2"/>
  <c r="J32" i="2" s="1"/>
  <c r="J34" i="2" s="1"/>
  <c r="H27" i="2"/>
  <c r="J27" i="2" s="1"/>
  <c r="H24" i="2"/>
  <c r="J25" i="2"/>
  <c r="J28" i="2" l="1"/>
  <c r="J46" i="2"/>
  <c r="J37" i="2"/>
  <c r="H14" i="2" l="1"/>
  <c r="H17" i="2"/>
  <c r="J17" i="2" s="1"/>
  <c r="H13" i="2"/>
  <c r="J15" i="2" l="1"/>
  <c r="J18" i="2" s="1"/>
  <c r="J76" i="2" s="1"/>
</calcChain>
</file>

<file path=xl/sharedStrings.xml><?xml version="1.0" encoding="utf-8"?>
<sst xmlns="http://schemas.openxmlformats.org/spreadsheetml/2006/main" count="212" uniqueCount="84">
  <si>
    <t>УТВЕРЖДАЮ</t>
  </si>
  <si>
    <t xml:space="preserve">Директор филиала </t>
  </si>
  <si>
    <t>ОАО "МОСЭНЕРГО" ТЭЦ-25</t>
  </si>
  <si>
    <t>___________М.И.Прохоров</t>
  </si>
  <si>
    <t>"____" ___________ 2012 г.</t>
  </si>
  <si>
    <t>№ п/п</t>
  </si>
  <si>
    <t>Наименование работ</t>
  </si>
  <si>
    <t xml:space="preserve">Шифр расценки </t>
  </si>
  <si>
    <t>Единица измерения</t>
  </si>
  <si>
    <t>Количество</t>
  </si>
  <si>
    <t>Цена всего</t>
  </si>
  <si>
    <t>Итого</t>
  </si>
  <si>
    <t>Составил</t>
  </si>
  <si>
    <t>Проверил</t>
  </si>
  <si>
    <t>Начальник Службы тепломеханического оборудования</t>
  </si>
  <si>
    <r>
      <t>100 м</t>
    </r>
    <r>
      <rPr>
        <sz val="11"/>
        <color theme="1"/>
        <rFont val="Calibri"/>
        <family val="2"/>
        <charset val="204"/>
      </rPr>
      <t>³</t>
    </r>
  </si>
  <si>
    <t>01-02-068-2</t>
  </si>
  <si>
    <t>Отлив из емкостей</t>
  </si>
  <si>
    <t>Разработка осадка вручную</t>
  </si>
  <si>
    <t>Очистка поверхности щетками</t>
  </si>
  <si>
    <t>Утилизация осадка</t>
  </si>
  <si>
    <t>01-02-063-3</t>
  </si>
  <si>
    <t>13-06-003-1</t>
  </si>
  <si>
    <t>цена полигона</t>
  </si>
  <si>
    <r>
      <t>1 м</t>
    </r>
    <r>
      <rPr>
        <sz val="11"/>
        <color theme="1"/>
        <rFont val="Calibri"/>
        <family val="2"/>
        <charset val="204"/>
      </rPr>
      <t>²</t>
    </r>
  </si>
  <si>
    <r>
      <t xml:space="preserve"> м</t>
    </r>
    <r>
      <rPr>
        <sz val="11"/>
        <color theme="1"/>
        <rFont val="Calibri"/>
        <family val="2"/>
        <charset val="204"/>
      </rPr>
      <t>³</t>
    </r>
  </si>
  <si>
    <t>Итого с поправочными коэффициентами и коэффициентами пересчета и нормы НР и СП</t>
  </si>
  <si>
    <t>Кирпичев Г.И.</t>
  </si>
  <si>
    <t>Эксплуатация Смета № 3</t>
  </si>
  <si>
    <r>
      <t>Очистка осветлителей ВТИ-350 №№1-6,                                                                                                                                                                                                                                              V=480 м</t>
    </r>
    <r>
      <rPr>
        <b/>
        <sz val="14"/>
        <color theme="1"/>
        <rFont val="Calibri"/>
        <family val="2"/>
        <charset val="204"/>
      </rPr>
      <t>³</t>
    </r>
  </si>
  <si>
    <t>ЗП</t>
  </si>
  <si>
    <t>ЗТР</t>
  </si>
  <si>
    <t>чел. Час</t>
  </si>
  <si>
    <t>р</t>
  </si>
  <si>
    <t>еденица измерений</t>
  </si>
  <si>
    <t>количество едениц</t>
  </si>
  <si>
    <t>цена за еденицу</t>
  </si>
  <si>
    <t>поправки</t>
  </si>
  <si>
    <t>ВСЕГО по базисным</t>
  </si>
  <si>
    <t>пересчет нормы НР и СП</t>
  </si>
  <si>
    <t>Наименование работ и затрат</t>
  </si>
  <si>
    <t>Шифр расценки</t>
  </si>
  <si>
    <t>№№</t>
  </si>
  <si>
    <t>Цена полигона</t>
  </si>
  <si>
    <t>м3</t>
  </si>
  <si>
    <t>ВСЕГО в текущих ценах</t>
  </si>
  <si>
    <t>Очистка технологических каналов</t>
  </si>
  <si>
    <t>10 пог. М</t>
  </si>
  <si>
    <t>№ п/п строки  2-АО</t>
  </si>
  <si>
    <t>Наименование работы в 2-АО</t>
  </si>
  <si>
    <t>Очистка химического оборудования от шлама</t>
  </si>
  <si>
    <t>Гиневский А.И.</t>
  </si>
  <si>
    <t>МВЗ</t>
  </si>
  <si>
    <t>G225200402</t>
  </si>
  <si>
    <t>1.</t>
  </si>
  <si>
    <t>2.</t>
  </si>
  <si>
    <t>3.</t>
  </si>
  <si>
    <t xml:space="preserve">Очистка, очистка технологических каналов    </t>
  </si>
  <si>
    <t>4.</t>
  </si>
  <si>
    <t>5.</t>
  </si>
  <si>
    <t>6.</t>
  </si>
  <si>
    <t>Всего по смете</t>
  </si>
  <si>
    <t>01-01-91-01</t>
  </si>
  <si>
    <t>всего</t>
  </si>
  <si>
    <t xml:space="preserve">Очистка ,баков известково - коагулированной воды №1 - 4 (4 шт.)   </t>
  </si>
  <si>
    <t>Очистка внутренней поверхности баков</t>
  </si>
  <si>
    <t>10 м2</t>
  </si>
  <si>
    <t>01-02-08-01</t>
  </si>
  <si>
    <t>Очистка солевых и коагулянтных ячеек ВПУ</t>
  </si>
  <si>
    <t>01-01-56-01</t>
  </si>
  <si>
    <t xml:space="preserve">Очистка, дренажного бака ХО      </t>
  </si>
  <si>
    <t>Очистка внутренней поверхности дренажных баков и грязевых приемников</t>
  </si>
  <si>
    <t xml:space="preserve">Очистка осветлителей ВТИ-350 №№1-6(6шт.)  </t>
  </si>
  <si>
    <t>Очистка внутренней поверхности осветлителей воды ВПУ</t>
  </si>
  <si>
    <t>01-02-95-01</t>
  </si>
  <si>
    <t xml:space="preserve">Очистка, ячеек известкового молока №1,2      </t>
  </si>
  <si>
    <t>Очистка баков регенеративных промывочных вод №1,2.</t>
  </si>
  <si>
    <t>01-01-95-01</t>
  </si>
  <si>
    <t xml:space="preserve">Очистка, ячеек соли №1-6 (6шт.)  </t>
  </si>
  <si>
    <t>Очистка баков нейтрализации растворов</t>
  </si>
  <si>
    <t>7.</t>
  </si>
  <si>
    <t>___________И.В. Юшков</t>
  </si>
  <si>
    <t>"____" ___________ 2016 г.</t>
  </si>
  <si>
    <t>ПАО "МОСЭНЕРГО" ТЭЦ-25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</si>
</sst>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9">
    <xf numFmtId="0" fontId="0" fillId="0" borderId="0" xfId="0"/>
    <xf numFmtId="0" fontId="0" fillId="2" borderId="0" xfId="0" applyFill="1"/>
    <xf numFmtId="0" fontId="2" fillId="3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 applyBorder="1"/>
    <xf numFmtId="0" fontId="2" fillId="0" borderId="7" xfId="0" applyFont="1" applyFill="1" applyBorder="1" applyAlignment="1">
      <alignment horizontal="center" wrapText="1"/>
    </xf>
    <xf numFmtId="0" fontId="0" fillId="0" borderId="0" xfId="0" applyFill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0" fillId="0" borderId="8" xfId="0" applyFont="1" applyBorder="1"/>
    <xf numFmtId="0" fontId="0" fillId="0" borderId="8" xfId="0" applyFont="1" applyBorder="1" applyAlignment="1">
      <alignment wrapText="1"/>
    </xf>
    <xf numFmtId="0" fontId="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wrapText="1"/>
    </xf>
    <xf numFmtId="0" fontId="3" fillId="0" borderId="8" xfId="0" applyFont="1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8" xfId="0" applyBorder="1"/>
    <xf numFmtId="0" fontId="3" fillId="0" borderId="8" xfId="0" applyFont="1" applyBorder="1"/>
    <xf numFmtId="0" fontId="0" fillId="0" borderId="0" xfId="0" applyFont="1" applyBorder="1"/>
    <xf numFmtId="0" fontId="1" fillId="0" borderId="0" xfId="0" applyFont="1" applyBorder="1" applyAlignment="1">
      <alignment wrapText="1"/>
    </xf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3" fillId="0" borderId="8" xfId="0" applyFont="1" applyBorder="1" applyAlignment="1">
      <alignment horizontal="center" wrapText="1"/>
    </xf>
    <xf numFmtId="0" fontId="8" fillId="0" borderId="0" xfId="0" applyFont="1"/>
    <xf numFmtId="2" fontId="0" fillId="0" borderId="8" xfId="0" applyNumberFormat="1" applyBorder="1"/>
    <xf numFmtId="2" fontId="9" fillId="0" borderId="8" xfId="0" applyNumberFormat="1" applyFont="1" applyBorder="1"/>
    <xf numFmtId="2" fontId="0" fillId="0" borderId="8" xfId="0" applyNumberFormat="1" applyBorder="1" applyAlignment="1">
      <alignment vertical="center"/>
    </xf>
    <xf numFmtId="2" fontId="8" fillId="0" borderId="8" xfId="0" applyNumberFormat="1" applyFont="1" applyBorder="1" applyAlignment="1">
      <alignment vertical="center" wrapText="1"/>
    </xf>
    <xf numFmtId="2" fontId="0" fillId="0" borderId="8" xfId="0" applyNumberForma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8" fillId="4" borderId="8" xfId="0" applyNumberFormat="1" applyFont="1" applyFill="1" applyBorder="1"/>
    <xf numFmtId="0" fontId="8" fillId="0" borderId="8" xfId="0" applyFont="1" applyBorder="1" applyAlignment="1">
      <alignment horizontal="center" vertical="center"/>
    </xf>
    <xf numFmtId="2" fontId="8" fillId="0" borderId="8" xfId="0" applyNumberFormat="1" applyFont="1" applyFill="1" applyBorder="1" applyAlignment="1">
      <alignment horizontal="center" vertical="center"/>
    </xf>
    <xf numFmtId="2" fontId="0" fillId="0" borderId="8" xfId="0" applyNumberFormat="1" applyFill="1" applyBorder="1"/>
    <xf numFmtId="0" fontId="12" fillId="0" borderId="8" xfId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4" fontId="7" fillId="4" borderId="8" xfId="0" applyNumberFormat="1" applyFont="1" applyFill="1" applyBorder="1"/>
    <xf numFmtId="0" fontId="13" fillId="0" borderId="0" xfId="0" applyFont="1" applyBorder="1"/>
    <xf numFmtId="0" fontId="15" fillId="0" borderId="0" xfId="0" applyFont="1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4" fillId="0" borderId="8" xfId="0" applyFont="1" applyBorder="1" applyAlignment="1">
      <alignment horizontal="right"/>
    </xf>
    <xf numFmtId="0" fontId="8" fillId="0" borderId="10" xfId="0" applyFont="1" applyBorder="1" applyAlignment="1">
      <alignment horizontal="right" vertical="top"/>
    </xf>
    <xf numFmtId="0" fontId="0" fillId="0" borderId="12" xfId="0" applyBorder="1" applyAlignment="1">
      <alignment horizontal="right" vertical="top"/>
    </xf>
    <xf numFmtId="0" fontId="8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8" fillId="0" borderId="10" xfId="0" applyFont="1" applyBorder="1" applyAlignment="1">
      <alignment vertical="top"/>
    </xf>
    <xf numFmtId="0" fontId="0" fillId="0" borderId="11" xfId="0" applyBorder="1" applyAlignment="1"/>
    <xf numFmtId="0" fontId="0" fillId="0" borderId="12" xfId="0" applyBorder="1" applyAlignment="1"/>
    <xf numFmtId="0" fontId="8" fillId="0" borderId="10" xfId="0" applyFont="1" applyBorder="1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2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11" fillId="0" borderId="9" xfId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view="pageBreakPreview" zoomScale="90" zoomScaleNormal="100" zoomScaleSheetLayoutView="90" workbookViewId="0">
      <selection activeCell="E12" sqref="E12"/>
    </sheetView>
  </sheetViews>
  <sheetFormatPr defaultRowHeight="15" x14ac:dyDescent="0.25"/>
  <cols>
    <col min="1" max="1" width="4.28515625" customWidth="1"/>
    <col min="2" max="2" width="67" customWidth="1"/>
    <col min="3" max="3" width="13.5703125" customWidth="1"/>
    <col min="4" max="4" width="15.7109375" customWidth="1"/>
  </cols>
  <sheetData>
    <row r="1" spans="1:6" x14ac:dyDescent="0.25">
      <c r="E1" t="s">
        <v>0</v>
      </c>
    </row>
    <row r="2" spans="1:6" x14ac:dyDescent="0.25">
      <c r="E2" t="s">
        <v>1</v>
      </c>
    </row>
    <row r="3" spans="1:6" x14ac:dyDescent="0.25">
      <c r="E3" t="s">
        <v>2</v>
      </c>
    </row>
    <row r="4" spans="1:6" x14ac:dyDescent="0.25">
      <c r="E4" t="s">
        <v>3</v>
      </c>
    </row>
    <row r="5" spans="1:6" x14ac:dyDescent="0.25">
      <c r="E5" t="s">
        <v>4</v>
      </c>
    </row>
    <row r="7" spans="1:6" ht="19.5" thickBot="1" x14ac:dyDescent="0.35">
      <c r="A7" s="44" t="s">
        <v>28</v>
      </c>
      <c r="B7" s="44"/>
      <c r="C7" s="44"/>
      <c r="D7" s="44"/>
      <c r="E7" s="44"/>
      <c r="F7" s="1"/>
    </row>
    <row r="8" spans="1:6" s="4" customFormat="1" ht="42" customHeight="1" x14ac:dyDescent="0.3">
      <c r="A8" s="45" t="s">
        <v>29</v>
      </c>
      <c r="B8" s="46"/>
      <c r="C8" s="47"/>
      <c r="D8" s="2"/>
      <c r="E8" s="3"/>
    </row>
    <row r="9" spans="1:6" s="4" customFormat="1" ht="1.5" customHeight="1" thickBot="1" x14ac:dyDescent="0.35">
      <c r="A9" s="48"/>
      <c r="B9" s="49"/>
      <c r="C9" s="50"/>
      <c r="D9" s="2"/>
      <c r="E9" s="3"/>
    </row>
    <row r="10" spans="1:6" s="6" customFormat="1" ht="18.75" x14ac:dyDescent="0.3">
      <c r="A10" s="5"/>
      <c r="B10" s="5"/>
      <c r="C10" s="5"/>
      <c r="D10" s="5"/>
      <c r="E10" s="5"/>
    </row>
    <row r="11" spans="1:6" ht="30" x14ac:dyDescent="0.25">
      <c r="A11" s="7" t="s">
        <v>5</v>
      </c>
      <c r="B11" s="7" t="s">
        <v>6</v>
      </c>
      <c r="C11" s="7" t="s">
        <v>7</v>
      </c>
      <c r="D11" s="8" t="s">
        <v>8</v>
      </c>
      <c r="E11" s="7" t="s">
        <v>9</v>
      </c>
      <c r="F11" s="7" t="s">
        <v>10</v>
      </c>
    </row>
    <row r="12" spans="1:6" x14ac:dyDescent="0.25">
      <c r="A12" s="10">
        <v>1</v>
      </c>
      <c r="B12" s="14" t="s">
        <v>17</v>
      </c>
      <c r="C12" s="16" t="s">
        <v>16</v>
      </c>
      <c r="D12" s="13" t="s">
        <v>15</v>
      </c>
      <c r="E12" s="12">
        <v>0.9</v>
      </c>
      <c r="F12" s="13"/>
    </row>
    <row r="13" spans="1:6" x14ac:dyDescent="0.25">
      <c r="A13" s="10">
        <v>2</v>
      </c>
      <c r="B13" s="14" t="s">
        <v>18</v>
      </c>
      <c r="C13" s="16" t="s">
        <v>21</v>
      </c>
      <c r="D13" s="13" t="s">
        <v>15</v>
      </c>
      <c r="E13" s="12">
        <v>0.9</v>
      </c>
      <c r="F13" s="13"/>
    </row>
    <row r="14" spans="1:6" hidden="1" x14ac:dyDescent="0.25">
      <c r="A14" s="10"/>
      <c r="B14" s="7"/>
      <c r="C14" s="7"/>
      <c r="D14" s="7"/>
      <c r="E14" s="7"/>
      <c r="F14" s="7"/>
    </row>
    <row r="15" spans="1:6" ht="24.75" customHeight="1" x14ac:dyDescent="0.25">
      <c r="A15" s="10">
        <v>3</v>
      </c>
      <c r="B15" s="15" t="s">
        <v>19</v>
      </c>
      <c r="C15" s="16" t="s">
        <v>22</v>
      </c>
      <c r="D15" s="13" t="s">
        <v>24</v>
      </c>
      <c r="E15" s="16">
        <v>40</v>
      </c>
      <c r="F15" s="13"/>
    </row>
    <row r="16" spans="1:6" ht="24.75" customHeight="1" x14ac:dyDescent="0.25">
      <c r="A16" s="10">
        <v>4</v>
      </c>
      <c r="B16" s="18" t="s">
        <v>20</v>
      </c>
      <c r="C16" s="26" t="s">
        <v>23</v>
      </c>
      <c r="D16" s="13" t="s">
        <v>25</v>
      </c>
      <c r="E16" s="16">
        <v>90</v>
      </c>
      <c r="F16" s="13"/>
    </row>
    <row r="17" spans="1:6" ht="30" x14ac:dyDescent="0.25">
      <c r="A17" s="10"/>
      <c r="B17" s="9" t="s">
        <v>26</v>
      </c>
      <c r="C17" s="11"/>
      <c r="D17" s="14"/>
      <c r="E17" s="17"/>
      <c r="F17" s="13">
        <v>170330</v>
      </c>
    </row>
    <row r="18" spans="1:6" x14ac:dyDescent="0.25">
      <c r="A18" s="10"/>
      <c r="B18" s="9" t="s">
        <v>11</v>
      </c>
      <c r="C18" s="19"/>
      <c r="D18" s="10"/>
      <c r="E18" s="12"/>
      <c r="F18" s="18"/>
    </row>
    <row r="19" spans="1:6" x14ac:dyDescent="0.25">
      <c r="A19" s="20"/>
      <c r="B19" s="21"/>
      <c r="C19" s="22"/>
      <c r="D19" s="20"/>
      <c r="E19" s="20"/>
      <c r="F19" s="23"/>
    </row>
    <row r="20" spans="1:6" x14ac:dyDescent="0.25">
      <c r="A20" s="20"/>
      <c r="B20" s="24" t="s">
        <v>12</v>
      </c>
      <c r="C20" s="4"/>
      <c r="D20" s="23" t="s">
        <v>27</v>
      </c>
      <c r="E20" s="20"/>
      <c r="F20" s="23"/>
    </row>
    <row r="21" spans="1:6" s="4" customFormat="1" x14ac:dyDescent="0.25">
      <c r="A21" s="20"/>
      <c r="B21" s="24"/>
      <c r="C21" s="25"/>
      <c r="D21" s="20"/>
      <c r="E21" s="20"/>
      <c r="F21" s="23"/>
    </row>
    <row r="22" spans="1:6" s="4" customFormat="1" x14ac:dyDescent="0.25">
      <c r="A22" s="20"/>
      <c r="B22" s="24" t="s">
        <v>13</v>
      </c>
      <c r="C22" s="25"/>
      <c r="D22" s="20"/>
      <c r="E22" s="20"/>
      <c r="F22" s="23"/>
    </row>
    <row r="23" spans="1:6" s="6" customFormat="1" x14ac:dyDescent="0.25">
      <c r="A23" s="20"/>
      <c r="B23" s="24"/>
      <c r="C23" s="25"/>
      <c r="D23" s="20"/>
      <c r="E23" s="20"/>
      <c r="F23" s="23"/>
    </row>
    <row r="24" spans="1:6" x14ac:dyDescent="0.25">
      <c r="A24" s="20"/>
      <c r="B24" s="24" t="s">
        <v>14</v>
      </c>
      <c r="C24" s="25"/>
      <c r="D24" s="20"/>
      <c r="E24" s="20"/>
      <c r="F24" s="23"/>
    </row>
    <row r="25" spans="1:6" x14ac:dyDescent="0.25">
      <c r="A25" s="20"/>
      <c r="F25" s="23"/>
    </row>
    <row r="26" spans="1:6" x14ac:dyDescent="0.25">
      <c r="A26" s="20"/>
      <c r="F26" s="23"/>
    </row>
    <row r="27" spans="1:6" x14ac:dyDescent="0.25">
      <c r="A27" s="20"/>
      <c r="D27" s="20"/>
      <c r="E27" s="20"/>
      <c r="F27" s="23"/>
    </row>
    <row r="28" spans="1:6" x14ac:dyDescent="0.25">
      <c r="A28" s="20"/>
      <c r="D28" s="20"/>
      <c r="E28" s="20"/>
      <c r="F28" s="23"/>
    </row>
    <row r="29" spans="1:6" x14ac:dyDescent="0.25">
      <c r="A29" s="20"/>
      <c r="D29" s="20"/>
      <c r="E29" s="20"/>
      <c r="F29" s="23"/>
    </row>
    <row r="30" spans="1:6" x14ac:dyDescent="0.25">
      <c r="A30" s="20"/>
      <c r="D30" s="20"/>
      <c r="E30" s="20"/>
      <c r="F30" s="23"/>
    </row>
    <row r="31" spans="1:6" x14ac:dyDescent="0.25">
      <c r="A31" s="20"/>
      <c r="D31" s="20"/>
      <c r="E31" s="20"/>
      <c r="F31" s="23"/>
    </row>
    <row r="32" spans="1:6" x14ac:dyDescent="0.25">
      <c r="A32" s="20"/>
      <c r="B32" s="21"/>
      <c r="C32" s="22"/>
      <c r="D32" s="20"/>
      <c r="E32" s="20"/>
      <c r="F32" s="23"/>
    </row>
    <row r="33" spans="1:6" x14ac:dyDescent="0.25">
      <c r="A33" s="20"/>
      <c r="B33" s="21"/>
      <c r="C33" s="22"/>
      <c r="D33" s="20"/>
      <c r="E33" s="20"/>
      <c r="F33" s="23"/>
    </row>
    <row r="34" spans="1:6" x14ac:dyDescent="0.25">
      <c r="A34" s="20"/>
      <c r="B34" s="21"/>
      <c r="C34" s="22"/>
      <c r="D34" s="20"/>
      <c r="E34" s="20"/>
      <c r="F34" s="23"/>
    </row>
    <row r="35" spans="1:6" x14ac:dyDescent="0.25">
      <c r="A35" s="20"/>
      <c r="B35" s="21"/>
      <c r="C35" s="22"/>
      <c r="D35" s="20"/>
      <c r="E35" s="20"/>
      <c r="F35" s="23"/>
    </row>
    <row r="36" spans="1:6" x14ac:dyDescent="0.25">
      <c r="A36" s="20"/>
      <c r="B36" s="21"/>
      <c r="C36" s="22"/>
      <c r="D36" s="20"/>
      <c r="E36" s="20"/>
      <c r="F36" s="23"/>
    </row>
    <row r="37" spans="1:6" x14ac:dyDescent="0.25">
      <c r="A37" s="20"/>
      <c r="B37" s="21"/>
      <c r="C37" s="22"/>
      <c r="D37" s="20"/>
      <c r="E37" s="20"/>
      <c r="F37" s="23"/>
    </row>
    <row r="38" spans="1:6" x14ac:dyDescent="0.25">
      <c r="A38" s="20"/>
      <c r="B38" s="20"/>
      <c r="C38" s="20"/>
      <c r="D38" s="20"/>
      <c r="E38" s="20"/>
    </row>
    <row r="39" spans="1:6" x14ac:dyDescent="0.25">
      <c r="A39" s="20"/>
      <c r="B39" s="21"/>
      <c r="C39" s="22"/>
      <c r="D39" s="20"/>
      <c r="E39" s="20"/>
      <c r="F39" s="23"/>
    </row>
    <row r="40" spans="1:6" x14ac:dyDescent="0.25">
      <c r="A40" s="20"/>
      <c r="B40" s="21"/>
      <c r="C40" s="22"/>
      <c r="D40" s="20"/>
      <c r="E40" s="20"/>
      <c r="F40" s="23"/>
    </row>
    <row r="41" spans="1:6" x14ac:dyDescent="0.25">
      <c r="A41" s="20"/>
      <c r="B41" s="21"/>
      <c r="C41" s="22"/>
      <c r="D41" s="20"/>
      <c r="E41" s="20"/>
      <c r="F41" s="23"/>
    </row>
    <row r="42" spans="1:6" x14ac:dyDescent="0.25">
      <c r="A42" s="20"/>
      <c r="B42" s="21"/>
      <c r="C42" s="22"/>
      <c r="D42" s="20"/>
      <c r="E42" s="20"/>
      <c r="F42" s="23"/>
    </row>
    <row r="43" spans="1:6" x14ac:dyDescent="0.25">
      <c r="A43" s="20"/>
      <c r="B43" s="21"/>
      <c r="C43" s="22"/>
      <c r="D43" s="20"/>
      <c r="E43" s="20"/>
      <c r="F43" s="23"/>
    </row>
    <row r="44" spans="1:6" x14ac:dyDescent="0.25">
      <c r="A44" s="20"/>
      <c r="B44" s="21"/>
      <c r="C44" s="22"/>
      <c r="D44" s="20"/>
      <c r="E44" s="20"/>
      <c r="F44" s="23"/>
    </row>
    <row r="46" spans="1:6" x14ac:dyDescent="0.25">
      <c r="A46" s="20"/>
      <c r="D46" s="20"/>
      <c r="E46" s="20"/>
    </row>
    <row r="47" spans="1:6" x14ac:dyDescent="0.25">
      <c r="A47" s="20"/>
      <c r="D47" s="20"/>
      <c r="E47" s="20"/>
    </row>
    <row r="48" spans="1:6" x14ac:dyDescent="0.25">
      <c r="A48" s="20"/>
      <c r="D48" s="20"/>
      <c r="E48" s="20"/>
    </row>
    <row r="49" spans="1:5" x14ac:dyDescent="0.25">
      <c r="A49" s="20"/>
      <c r="D49" s="20"/>
      <c r="E49" s="20"/>
    </row>
    <row r="50" spans="1:5" x14ac:dyDescent="0.25">
      <c r="A50" s="20"/>
      <c r="D50" s="20"/>
      <c r="E50" s="20"/>
    </row>
  </sheetData>
  <mergeCells count="2">
    <mergeCell ref="A7:E7"/>
    <mergeCell ref="A8:C9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workbookViewId="0">
      <selection activeCell="J76" sqref="J76"/>
    </sheetView>
  </sheetViews>
  <sheetFormatPr defaultRowHeight="15" x14ac:dyDescent="0.25"/>
  <cols>
    <col min="2" max="2" width="14.42578125" customWidth="1"/>
    <col min="3" max="3" width="32.28515625" customWidth="1"/>
    <col min="4" max="4" width="11.85546875" customWidth="1"/>
    <col min="5" max="5" width="10.7109375" customWidth="1"/>
    <col min="7" max="7" width="9.5703125" customWidth="1"/>
    <col min="8" max="8" width="10.140625" customWidth="1"/>
    <col min="9" max="9" width="13.28515625" bestFit="1" customWidth="1"/>
    <col min="10" max="10" width="13.140625" customWidth="1"/>
  </cols>
  <sheetData>
    <row r="1" spans="1:10" x14ac:dyDescent="0.25">
      <c r="H1" t="s">
        <v>0</v>
      </c>
    </row>
    <row r="2" spans="1:10" x14ac:dyDescent="0.25">
      <c r="H2" t="s">
        <v>1</v>
      </c>
    </row>
    <row r="3" spans="1:10" x14ac:dyDescent="0.25">
      <c r="H3" t="s">
        <v>83</v>
      </c>
    </row>
    <row r="4" spans="1:10" x14ac:dyDescent="0.25">
      <c r="H4" t="s">
        <v>81</v>
      </c>
    </row>
    <row r="5" spans="1:10" x14ac:dyDescent="0.25">
      <c r="H5" t="s">
        <v>82</v>
      </c>
    </row>
    <row r="7" spans="1:10" ht="15.75" customHeight="1" x14ac:dyDescent="0.25">
      <c r="A7" s="67" t="s">
        <v>52</v>
      </c>
      <c r="B7" s="68"/>
      <c r="C7" s="38" t="s">
        <v>48</v>
      </c>
      <c r="D7" s="62" t="s">
        <v>49</v>
      </c>
      <c r="E7" s="63"/>
      <c r="F7" s="63"/>
      <c r="G7" s="64"/>
    </row>
    <row r="8" spans="1:10" ht="33.75" customHeight="1" x14ac:dyDescent="0.25">
      <c r="A8" s="65" t="s">
        <v>53</v>
      </c>
      <c r="B8" s="66"/>
      <c r="C8" s="38"/>
      <c r="D8" s="62" t="s">
        <v>50</v>
      </c>
      <c r="E8" s="62"/>
      <c r="F8" s="62"/>
      <c r="G8" s="62"/>
    </row>
    <row r="9" spans="1:10" ht="15.75" customHeight="1" x14ac:dyDescent="0.25"/>
    <row r="10" spans="1:10" x14ac:dyDescent="0.25">
      <c r="A10" s="39" t="s">
        <v>54</v>
      </c>
      <c r="B10" s="27" t="s">
        <v>57</v>
      </c>
    </row>
    <row r="11" spans="1:10" ht="45" x14ac:dyDescent="0.25">
      <c r="A11" s="13" t="s">
        <v>42</v>
      </c>
      <c r="B11" s="16" t="s">
        <v>41</v>
      </c>
      <c r="C11" s="16" t="s">
        <v>40</v>
      </c>
      <c r="D11" s="16" t="s">
        <v>34</v>
      </c>
      <c r="E11" s="16" t="s">
        <v>35</v>
      </c>
      <c r="F11" s="16" t="s">
        <v>36</v>
      </c>
      <c r="G11" s="13" t="s">
        <v>37</v>
      </c>
      <c r="H11" s="16" t="s">
        <v>38</v>
      </c>
      <c r="I11" s="16" t="s">
        <v>39</v>
      </c>
      <c r="J11" s="16" t="s">
        <v>45</v>
      </c>
    </row>
    <row r="12" spans="1:10" ht="32.25" customHeight="1" x14ac:dyDescent="0.25">
      <c r="A12" s="56">
        <v>1</v>
      </c>
      <c r="B12" s="56" t="s">
        <v>69</v>
      </c>
      <c r="C12" s="31" t="s">
        <v>46</v>
      </c>
      <c r="D12" s="32" t="s">
        <v>47</v>
      </c>
      <c r="E12" s="33">
        <v>36.799999999999997</v>
      </c>
      <c r="F12" s="30"/>
      <c r="G12" s="30"/>
      <c r="H12" s="30"/>
      <c r="I12" s="30"/>
      <c r="J12" s="30"/>
    </row>
    <row r="13" spans="1:10" x14ac:dyDescent="0.25">
      <c r="A13" s="57"/>
      <c r="B13" s="57"/>
      <c r="C13" s="28" t="s">
        <v>30</v>
      </c>
      <c r="D13" s="28" t="s">
        <v>33</v>
      </c>
      <c r="E13" s="28"/>
      <c r="F13" s="28">
        <v>1230</v>
      </c>
      <c r="G13" s="28">
        <v>1</v>
      </c>
      <c r="H13" s="28">
        <f>F13*E12*G13</f>
        <v>45264</v>
      </c>
      <c r="I13" s="28">
        <v>2.0499999999999998</v>
      </c>
      <c r="J13" s="28">
        <v>92791.2</v>
      </c>
    </row>
    <row r="14" spans="1:10" x14ac:dyDescent="0.25">
      <c r="A14" s="57"/>
      <c r="B14" s="57"/>
      <c r="C14" s="28" t="s">
        <v>31</v>
      </c>
      <c r="D14" s="28" t="s">
        <v>32</v>
      </c>
      <c r="E14" s="28">
        <v>8</v>
      </c>
      <c r="F14" s="28"/>
      <c r="G14" s="28">
        <v>1</v>
      </c>
      <c r="H14" s="28">
        <f>E14*E12*G14</f>
        <v>294.39999999999998</v>
      </c>
      <c r="I14" s="28"/>
      <c r="J14" s="28"/>
    </row>
    <row r="15" spans="1:10" x14ac:dyDescent="0.25">
      <c r="A15" s="58"/>
      <c r="B15" s="58"/>
      <c r="C15" s="28"/>
      <c r="D15" s="28"/>
      <c r="E15" s="28"/>
      <c r="F15" s="28"/>
      <c r="G15" s="28"/>
      <c r="H15" s="29"/>
      <c r="I15" s="28"/>
      <c r="J15" s="34">
        <f>SUM(J13:J14)</f>
        <v>92791.2</v>
      </c>
    </row>
    <row r="16" spans="1:10" ht="60.75" customHeight="1" x14ac:dyDescent="0.25">
      <c r="A16" s="52">
        <v>2</v>
      </c>
      <c r="B16" s="54" t="s">
        <v>43</v>
      </c>
      <c r="C16" s="36" t="s">
        <v>20</v>
      </c>
      <c r="D16" s="36" t="s">
        <v>44</v>
      </c>
      <c r="E16" s="35">
        <v>35</v>
      </c>
      <c r="F16" s="37"/>
      <c r="G16" s="18"/>
      <c r="H16" s="18"/>
      <c r="I16" s="37"/>
      <c r="J16" s="18"/>
    </row>
    <row r="17" spans="1:10" x14ac:dyDescent="0.25">
      <c r="A17" s="53"/>
      <c r="B17" s="55"/>
      <c r="C17" s="37" t="s">
        <v>30</v>
      </c>
      <c r="D17" s="18"/>
      <c r="E17" s="18"/>
      <c r="F17" s="37">
        <v>2171.61</v>
      </c>
      <c r="G17" s="18"/>
      <c r="H17" s="18">
        <f>F17*E16</f>
        <v>76006.350000000006</v>
      </c>
      <c r="I17" s="18">
        <v>1</v>
      </c>
      <c r="J17" s="34">
        <f>H17*I17</f>
        <v>76006.350000000006</v>
      </c>
    </row>
    <row r="18" spans="1:10" x14ac:dyDescent="0.25">
      <c r="I18" s="18" t="s">
        <v>63</v>
      </c>
      <c r="J18" s="34">
        <f>J15+J17</f>
        <v>168797.55</v>
      </c>
    </row>
    <row r="20" spans="1:10" x14ac:dyDescent="0.25">
      <c r="A20" s="39" t="s">
        <v>55</v>
      </c>
      <c r="B20" s="27" t="s">
        <v>78</v>
      </c>
    </row>
    <row r="21" spans="1:10" ht="45" x14ac:dyDescent="0.25">
      <c r="A21" s="13" t="s">
        <v>42</v>
      </c>
      <c r="B21" s="43" t="s">
        <v>41</v>
      </c>
      <c r="C21" s="43" t="s">
        <v>40</v>
      </c>
      <c r="D21" s="43" t="s">
        <v>34</v>
      </c>
      <c r="E21" s="43" t="s">
        <v>35</v>
      </c>
      <c r="F21" s="43" t="s">
        <v>36</v>
      </c>
      <c r="G21" s="13" t="s">
        <v>37</v>
      </c>
      <c r="H21" s="43" t="s">
        <v>38</v>
      </c>
      <c r="I21" s="43" t="s">
        <v>39</v>
      </c>
      <c r="J21" s="43" t="s">
        <v>45</v>
      </c>
    </row>
    <row r="22" spans="1:10" ht="32.25" customHeight="1" x14ac:dyDescent="0.25">
      <c r="A22" s="56">
        <v>1</v>
      </c>
      <c r="B22" s="56" t="s">
        <v>62</v>
      </c>
      <c r="C22" s="31" t="s">
        <v>68</v>
      </c>
      <c r="D22" s="33" t="s">
        <v>44</v>
      </c>
      <c r="E22" s="33">
        <v>67</v>
      </c>
      <c r="F22" s="30"/>
      <c r="G22" s="30"/>
      <c r="H22" s="30"/>
      <c r="I22" s="30"/>
      <c r="J22" s="30"/>
    </row>
    <row r="23" spans="1:10" x14ac:dyDescent="0.25">
      <c r="A23" s="57"/>
      <c r="B23" s="57"/>
      <c r="C23" s="28" t="s">
        <v>30</v>
      </c>
      <c r="D23" s="28" t="s">
        <v>33</v>
      </c>
      <c r="E23" s="28"/>
      <c r="F23" s="28">
        <v>923</v>
      </c>
      <c r="G23" s="28">
        <v>1</v>
      </c>
      <c r="H23" s="28">
        <f>F23*E22*G23</f>
        <v>61841</v>
      </c>
      <c r="I23" s="28">
        <v>2.0499999999999998</v>
      </c>
      <c r="J23" s="28">
        <v>126774.05</v>
      </c>
    </row>
    <row r="24" spans="1:10" x14ac:dyDescent="0.25">
      <c r="A24" s="57"/>
      <c r="B24" s="57"/>
      <c r="C24" s="28" t="s">
        <v>31</v>
      </c>
      <c r="D24" s="28" t="s">
        <v>32</v>
      </c>
      <c r="E24" s="28">
        <v>8</v>
      </c>
      <c r="F24" s="28"/>
      <c r="G24" s="28">
        <v>1</v>
      </c>
      <c r="H24" s="28">
        <f>E24*E22*G24</f>
        <v>536</v>
      </c>
      <c r="I24" s="28"/>
      <c r="J24" s="28"/>
    </row>
    <row r="25" spans="1:10" x14ac:dyDescent="0.25">
      <c r="A25" s="58"/>
      <c r="B25" s="58"/>
      <c r="C25" s="28"/>
      <c r="D25" s="28"/>
      <c r="E25" s="28"/>
      <c r="F25" s="28"/>
      <c r="G25" s="28"/>
      <c r="H25" s="29"/>
      <c r="I25" s="28"/>
      <c r="J25" s="34">
        <f>SUM(J23:J24)</f>
        <v>126774.05</v>
      </c>
    </row>
    <row r="26" spans="1:10" ht="60.75" customHeight="1" x14ac:dyDescent="0.25">
      <c r="A26" s="52">
        <v>2</v>
      </c>
      <c r="B26" s="54" t="s">
        <v>43</v>
      </c>
      <c r="C26" s="36" t="s">
        <v>20</v>
      </c>
      <c r="D26" s="36" t="s">
        <v>44</v>
      </c>
      <c r="E26" s="35">
        <v>67</v>
      </c>
      <c r="F26" s="37"/>
      <c r="G26" s="18"/>
      <c r="H26" s="18"/>
      <c r="I26" s="37"/>
      <c r="J26" s="18"/>
    </row>
    <row r="27" spans="1:10" x14ac:dyDescent="0.25">
      <c r="A27" s="53"/>
      <c r="B27" s="55"/>
      <c r="C27" s="37" t="s">
        <v>30</v>
      </c>
      <c r="D27" s="18"/>
      <c r="E27" s="18"/>
      <c r="F27" s="37">
        <v>2171.61</v>
      </c>
      <c r="G27" s="18"/>
      <c r="H27" s="18">
        <f>F27*E26</f>
        <v>145497.87</v>
      </c>
      <c r="I27" s="18">
        <v>1</v>
      </c>
      <c r="J27" s="34">
        <f>H27*I27</f>
        <v>145497.87</v>
      </c>
    </row>
    <row r="28" spans="1:10" x14ac:dyDescent="0.25">
      <c r="A28" s="20"/>
      <c r="I28" s="18" t="s">
        <v>63</v>
      </c>
      <c r="J28" s="34">
        <f>J25+J27</f>
        <v>272271.92</v>
      </c>
    </row>
    <row r="29" spans="1:10" x14ac:dyDescent="0.25">
      <c r="A29" s="39" t="s">
        <v>56</v>
      </c>
      <c r="B29" s="27" t="s">
        <v>64</v>
      </c>
    </row>
    <row r="30" spans="1:10" ht="45" x14ac:dyDescent="0.25">
      <c r="A30" s="13" t="s">
        <v>42</v>
      </c>
      <c r="B30" s="43" t="s">
        <v>41</v>
      </c>
      <c r="C30" s="43" t="s">
        <v>40</v>
      </c>
      <c r="D30" s="43" t="s">
        <v>34</v>
      </c>
      <c r="E30" s="43" t="s">
        <v>35</v>
      </c>
      <c r="F30" s="43" t="s">
        <v>36</v>
      </c>
      <c r="G30" s="13" t="s">
        <v>37</v>
      </c>
      <c r="H30" s="43" t="s">
        <v>38</v>
      </c>
      <c r="I30" s="43" t="s">
        <v>39</v>
      </c>
      <c r="J30" s="43" t="s">
        <v>45</v>
      </c>
    </row>
    <row r="31" spans="1:10" ht="32.25" customHeight="1" x14ac:dyDescent="0.25">
      <c r="A31" s="56">
        <v>1</v>
      </c>
      <c r="B31" s="59" t="s">
        <v>67</v>
      </c>
      <c r="C31" s="31" t="s">
        <v>65</v>
      </c>
      <c r="D31" s="32" t="s">
        <v>66</v>
      </c>
      <c r="E31" s="33">
        <v>50</v>
      </c>
      <c r="F31" s="30"/>
      <c r="G31" s="30"/>
      <c r="H31" s="30"/>
      <c r="I31" s="30"/>
      <c r="J31" s="30"/>
    </row>
    <row r="32" spans="1:10" x14ac:dyDescent="0.25">
      <c r="A32" s="57"/>
      <c r="B32" s="60"/>
      <c r="C32" s="28" t="s">
        <v>30</v>
      </c>
      <c r="D32" s="28" t="s">
        <v>33</v>
      </c>
      <c r="E32" s="28"/>
      <c r="F32" s="28">
        <v>736</v>
      </c>
      <c r="G32" s="28">
        <v>1</v>
      </c>
      <c r="H32" s="28">
        <f>F32*E31*G32</f>
        <v>36800</v>
      </c>
      <c r="I32" s="28">
        <v>2.0499999999999998</v>
      </c>
      <c r="J32" s="28">
        <f>H32*I32</f>
        <v>75440</v>
      </c>
    </row>
    <row r="33" spans="1:10" x14ac:dyDescent="0.25">
      <c r="A33" s="57"/>
      <c r="B33" s="60"/>
      <c r="C33" s="28" t="s">
        <v>31</v>
      </c>
      <c r="D33" s="28" t="s">
        <v>32</v>
      </c>
      <c r="E33" s="28">
        <v>8</v>
      </c>
      <c r="F33" s="28"/>
      <c r="G33" s="28">
        <v>1</v>
      </c>
      <c r="H33" s="28">
        <f>E33*E31*G33</f>
        <v>400</v>
      </c>
      <c r="I33" s="28"/>
      <c r="J33" s="28"/>
    </row>
    <row r="34" spans="1:10" x14ac:dyDescent="0.25">
      <c r="A34" s="58"/>
      <c r="B34" s="61"/>
      <c r="C34" s="28"/>
      <c r="D34" s="28"/>
      <c r="E34" s="28"/>
      <c r="F34" s="28"/>
      <c r="G34" s="28"/>
      <c r="H34" s="29"/>
      <c r="I34" s="28"/>
      <c r="J34" s="34">
        <f>SUM(J32:J33)</f>
        <v>75440</v>
      </c>
    </row>
    <row r="35" spans="1:10" ht="60.75" customHeight="1" x14ac:dyDescent="0.25">
      <c r="A35" s="52">
        <v>2</v>
      </c>
      <c r="B35" s="54" t="s">
        <v>43</v>
      </c>
      <c r="C35" s="36" t="s">
        <v>20</v>
      </c>
      <c r="D35" s="36" t="s">
        <v>44</v>
      </c>
      <c r="E35" s="35">
        <v>70</v>
      </c>
      <c r="F35" s="37"/>
      <c r="G35" s="18"/>
      <c r="H35" s="18"/>
      <c r="I35" s="37"/>
      <c r="J35" s="18"/>
    </row>
    <row r="36" spans="1:10" x14ac:dyDescent="0.25">
      <c r="A36" s="53"/>
      <c r="B36" s="55"/>
      <c r="C36" s="37" t="s">
        <v>30</v>
      </c>
      <c r="D36" s="18"/>
      <c r="E36" s="18"/>
      <c r="F36" s="37">
        <v>2171.61</v>
      </c>
      <c r="G36" s="18"/>
      <c r="H36" s="18">
        <f>F36*E35</f>
        <v>152012.70000000001</v>
      </c>
      <c r="I36" s="18">
        <v>1</v>
      </c>
      <c r="J36" s="34">
        <f>H36*I36</f>
        <v>152012.70000000001</v>
      </c>
    </row>
    <row r="37" spans="1:10" x14ac:dyDescent="0.25">
      <c r="I37" s="18" t="s">
        <v>63</v>
      </c>
      <c r="J37" s="34">
        <f>J34+J36</f>
        <v>227452.7</v>
      </c>
    </row>
    <row r="38" spans="1:10" x14ac:dyDescent="0.25">
      <c r="A38" s="39" t="s">
        <v>58</v>
      </c>
      <c r="B38" s="27" t="s">
        <v>70</v>
      </c>
    </row>
    <row r="39" spans="1:10" ht="45" x14ac:dyDescent="0.25">
      <c r="A39" s="13" t="s">
        <v>42</v>
      </c>
      <c r="B39" s="43" t="s">
        <v>41</v>
      </c>
      <c r="C39" s="43" t="s">
        <v>40</v>
      </c>
      <c r="D39" s="43" t="s">
        <v>34</v>
      </c>
      <c r="E39" s="43" t="s">
        <v>35</v>
      </c>
      <c r="F39" s="43" t="s">
        <v>36</v>
      </c>
      <c r="G39" s="13" t="s">
        <v>37</v>
      </c>
      <c r="H39" s="43" t="s">
        <v>38</v>
      </c>
      <c r="I39" s="43" t="s">
        <v>39</v>
      </c>
      <c r="J39" s="43" t="s">
        <v>45</v>
      </c>
    </row>
    <row r="40" spans="1:10" ht="45" x14ac:dyDescent="0.25">
      <c r="A40" s="56">
        <v>1</v>
      </c>
      <c r="B40" s="59" t="s">
        <v>67</v>
      </c>
      <c r="C40" s="31" t="s">
        <v>71</v>
      </c>
      <c r="D40" s="32" t="s">
        <v>66</v>
      </c>
      <c r="E40" s="33">
        <v>30</v>
      </c>
      <c r="F40" s="30"/>
      <c r="G40" s="30"/>
      <c r="H40" s="30"/>
      <c r="I40" s="30"/>
      <c r="J40" s="30"/>
    </row>
    <row r="41" spans="1:10" x14ac:dyDescent="0.25">
      <c r="A41" s="57"/>
      <c r="B41" s="60"/>
      <c r="C41" s="28" t="s">
        <v>30</v>
      </c>
      <c r="D41" s="28" t="s">
        <v>33</v>
      </c>
      <c r="E41" s="28"/>
      <c r="F41" s="28">
        <v>240</v>
      </c>
      <c r="G41" s="28">
        <v>1</v>
      </c>
      <c r="H41" s="28">
        <f>F41*E40*G41</f>
        <v>7200</v>
      </c>
      <c r="I41" s="28">
        <v>2.0499999999999998</v>
      </c>
      <c r="J41" s="28">
        <f>H41*I41</f>
        <v>14759.999999999998</v>
      </c>
    </row>
    <row r="42" spans="1:10" x14ac:dyDescent="0.25">
      <c r="A42" s="57"/>
      <c r="B42" s="60"/>
      <c r="C42" s="28" t="s">
        <v>31</v>
      </c>
      <c r="D42" s="28" t="s">
        <v>32</v>
      </c>
      <c r="E42" s="28">
        <v>8</v>
      </c>
      <c r="F42" s="28"/>
      <c r="G42" s="28">
        <v>1</v>
      </c>
      <c r="H42" s="28">
        <f>E42*E40*G42</f>
        <v>240</v>
      </c>
      <c r="I42" s="28"/>
      <c r="J42" s="28"/>
    </row>
    <row r="43" spans="1:10" x14ac:dyDescent="0.25">
      <c r="A43" s="58"/>
      <c r="B43" s="61"/>
      <c r="C43" s="28"/>
      <c r="D43" s="28"/>
      <c r="E43" s="28"/>
      <c r="F43" s="28"/>
      <c r="G43" s="28"/>
      <c r="H43" s="29"/>
      <c r="I43" s="28"/>
      <c r="J43" s="34">
        <f>SUM(J41:J42)</f>
        <v>14759.999999999998</v>
      </c>
    </row>
    <row r="44" spans="1:10" x14ac:dyDescent="0.25">
      <c r="A44" s="52">
        <v>2</v>
      </c>
      <c r="B44" s="54" t="s">
        <v>43</v>
      </c>
      <c r="C44" s="36" t="s">
        <v>20</v>
      </c>
      <c r="D44" s="36" t="s">
        <v>44</v>
      </c>
      <c r="E44" s="35">
        <v>90</v>
      </c>
      <c r="F44" s="37"/>
      <c r="G44" s="18"/>
      <c r="H44" s="18"/>
      <c r="I44" s="37"/>
      <c r="J44" s="18"/>
    </row>
    <row r="45" spans="1:10" ht="15" customHeight="1" x14ac:dyDescent="0.25">
      <c r="A45" s="53"/>
      <c r="B45" s="55"/>
      <c r="C45" s="37" t="s">
        <v>30</v>
      </c>
      <c r="D45" s="18"/>
      <c r="E45" s="18"/>
      <c r="F45" s="37">
        <v>2171.61</v>
      </c>
      <c r="G45" s="18"/>
      <c r="H45" s="18">
        <f>F45*E44</f>
        <v>195444.90000000002</v>
      </c>
      <c r="I45" s="18">
        <v>1</v>
      </c>
      <c r="J45" s="34">
        <f>H45*I45</f>
        <v>195444.90000000002</v>
      </c>
    </row>
    <row r="46" spans="1:10" x14ac:dyDescent="0.25">
      <c r="I46" s="18" t="s">
        <v>63</v>
      </c>
      <c r="J46" s="34">
        <f>J43+J45</f>
        <v>210204.90000000002</v>
      </c>
    </row>
    <row r="47" spans="1:10" x14ac:dyDescent="0.25">
      <c r="A47" s="39" t="s">
        <v>59</v>
      </c>
      <c r="B47" s="27" t="s">
        <v>72</v>
      </c>
    </row>
    <row r="48" spans="1:10" ht="45" x14ac:dyDescent="0.25">
      <c r="A48" s="13" t="s">
        <v>42</v>
      </c>
      <c r="B48" s="43" t="s">
        <v>41</v>
      </c>
      <c r="C48" s="43" t="s">
        <v>40</v>
      </c>
      <c r="D48" s="43" t="s">
        <v>34</v>
      </c>
      <c r="E48" s="43" t="s">
        <v>35</v>
      </c>
      <c r="F48" s="43" t="s">
        <v>36</v>
      </c>
      <c r="G48" s="13" t="s">
        <v>37</v>
      </c>
      <c r="H48" s="43" t="s">
        <v>38</v>
      </c>
      <c r="I48" s="43" t="s">
        <v>39</v>
      </c>
      <c r="J48" s="43" t="s">
        <v>45</v>
      </c>
    </row>
    <row r="49" spans="1:10" ht="45" x14ac:dyDescent="0.25">
      <c r="A49" s="56">
        <v>1</v>
      </c>
      <c r="B49" s="59" t="s">
        <v>74</v>
      </c>
      <c r="C49" s="31" t="s">
        <v>73</v>
      </c>
      <c r="D49" s="32" t="s">
        <v>66</v>
      </c>
      <c r="E49" s="33">
        <v>40</v>
      </c>
      <c r="F49" s="30"/>
      <c r="G49" s="30"/>
      <c r="H49" s="30"/>
      <c r="I49" s="30"/>
      <c r="J49" s="30"/>
    </row>
    <row r="50" spans="1:10" x14ac:dyDescent="0.25">
      <c r="A50" s="57"/>
      <c r="B50" s="60"/>
      <c r="C50" s="28" t="s">
        <v>30</v>
      </c>
      <c r="D50" s="28" t="s">
        <v>33</v>
      </c>
      <c r="E50" s="28"/>
      <c r="F50" s="28">
        <v>1216</v>
      </c>
      <c r="G50" s="28">
        <v>1</v>
      </c>
      <c r="H50" s="28">
        <f>F50*E49*G50</f>
        <v>48640</v>
      </c>
      <c r="I50" s="28">
        <v>2.0499999999999998</v>
      </c>
      <c r="J50" s="28">
        <f>H50*I50</f>
        <v>99711.999999999985</v>
      </c>
    </row>
    <row r="51" spans="1:10" x14ac:dyDescent="0.25">
      <c r="A51" s="57"/>
      <c r="B51" s="60"/>
      <c r="C51" s="28" t="s">
        <v>31</v>
      </c>
      <c r="D51" s="28" t="s">
        <v>32</v>
      </c>
      <c r="E51" s="28">
        <v>8</v>
      </c>
      <c r="F51" s="28"/>
      <c r="G51" s="28">
        <v>1</v>
      </c>
      <c r="H51" s="28">
        <f>E51*E49*G51</f>
        <v>320</v>
      </c>
      <c r="I51" s="28"/>
      <c r="J51" s="28"/>
    </row>
    <row r="52" spans="1:10" x14ac:dyDescent="0.25">
      <c r="A52" s="58"/>
      <c r="B52" s="61"/>
      <c r="C52" s="28"/>
      <c r="D52" s="28"/>
      <c r="E52" s="28"/>
      <c r="F52" s="28"/>
      <c r="G52" s="28"/>
      <c r="H52" s="29"/>
      <c r="I52" s="28"/>
      <c r="J52" s="34">
        <f>SUM(J50:J51)</f>
        <v>99711.999999999985</v>
      </c>
    </row>
    <row r="53" spans="1:10" x14ac:dyDescent="0.25">
      <c r="A53" s="52">
        <v>2</v>
      </c>
      <c r="B53" s="54" t="s">
        <v>43</v>
      </c>
      <c r="C53" s="36" t="s">
        <v>20</v>
      </c>
      <c r="D53" s="36" t="s">
        <v>44</v>
      </c>
      <c r="E53" s="35">
        <v>40</v>
      </c>
      <c r="F53" s="37"/>
      <c r="G53" s="18"/>
      <c r="H53" s="18"/>
      <c r="I53" s="37"/>
      <c r="J53" s="18"/>
    </row>
    <row r="54" spans="1:10" x14ac:dyDescent="0.25">
      <c r="A54" s="53"/>
      <c r="B54" s="55"/>
      <c r="C54" s="37" t="s">
        <v>30</v>
      </c>
      <c r="D54" s="18"/>
      <c r="E54" s="18"/>
      <c r="F54" s="37">
        <v>2171.61</v>
      </c>
      <c r="G54" s="18"/>
      <c r="H54" s="18">
        <f>F54*E53</f>
        <v>86864.400000000009</v>
      </c>
      <c r="I54" s="18">
        <v>1</v>
      </c>
      <c r="J54" s="34">
        <f>H54*I54</f>
        <v>86864.400000000009</v>
      </c>
    </row>
    <row r="55" spans="1:10" x14ac:dyDescent="0.25">
      <c r="I55" s="18" t="s">
        <v>63</v>
      </c>
      <c r="J55" s="34">
        <f>J52+J54</f>
        <v>186576.4</v>
      </c>
    </row>
    <row r="56" spans="1:10" x14ac:dyDescent="0.25">
      <c r="A56" s="20"/>
      <c r="B56" s="4"/>
      <c r="H56" s="4"/>
      <c r="I56" s="4"/>
      <c r="J56" s="4"/>
    </row>
    <row r="57" spans="1:10" x14ac:dyDescent="0.25">
      <c r="A57" s="39" t="s">
        <v>60</v>
      </c>
      <c r="B57" s="27" t="s">
        <v>75</v>
      </c>
    </row>
    <row r="58" spans="1:10" ht="45" x14ac:dyDescent="0.25">
      <c r="A58" s="13" t="s">
        <v>42</v>
      </c>
      <c r="B58" s="43" t="s">
        <v>41</v>
      </c>
      <c r="C58" s="43" t="s">
        <v>40</v>
      </c>
      <c r="D58" s="43" t="s">
        <v>34</v>
      </c>
      <c r="E58" s="43" t="s">
        <v>35</v>
      </c>
      <c r="F58" s="43" t="s">
        <v>36</v>
      </c>
      <c r="G58" s="13" t="s">
        <v>37</v>
      </c>
      <c r="H58" s="43" t="s">
        <v>38</v>
      </c>
      <c r="I58" s="43" t="s">
        <v>39</v>
      </c>
      <c r="J58" s="43" t="s">
        <v>45</v>
      </c>
    </row>
    <row r="59" spans="1:10" ht="32.25" customHeight="1" x14ac:dyDescent="0.25">
      <c r="A59" s="56">
        <v>1</v>
      </c>
      <c r="B59" s="56" t="s">
        <v>62</v>
      </c>
      <c r="C59" s="31" t="s">
        <v>68</v>
      </c>
      <c r="D59" s="32" t="s">
        <v>44</v>
      </c>
      <c r="E59" s="33">
        <v>32</v>
      </c>
      <c r="F59" s="30"/>
      <c r="G59" s="30"/>
      <c r="H59" s="30"/>
      <c r="I59" s="30"/>
      <c r="J59" s="30"/>
    </row>
    <row r="60" spans="1:10" x14ac:dyDescent="0.25">
      <c r="A60" s="57"/>
      <c r="B60" s="57"/>
      <c r="C60" s="28" t="s">
        <v>30</v>
      </c>
      <c r="D60" s="28" t="s">
        <v>33</v>
      </c>
      <c r="E60" s="28"/>
      <c r="F60" s="28">
        <v>923</v>
      </c>
      <c r="G60" s="28">
        <v>1</v>
      </c>
      <c r="H60" s="28">
        <f>F60*E59*G60</f>
        <v>29536</v>
      </c>
      <c r="I60" s="28">
        <v>2.0499999999999998</v>
      </c>
      <c r="J60" s="28">
        <f>H60*I60</f>
        <v>60548.799999999996</v>
      </c>
    </row>
    <row r="61" spans="1:10" x14ac:dyDescent="0.25">
      <c r="A61" s="57"/>
      <c r="B61" s="57"/>
      <c r="C61" s="28" t="s">
        <v>31</v>
      </c>
      <c r="D61" s="28" t="s">
        <v>32</v>
      </c>
      <c r="E61" s="28">
        <v>8</v>
      </c>
      <c r="F61" s="28"/>
      <c r="G61" s="28">
        <v>1</v>
      </c>
      <c r="H61" s="28">
        <f>E61*E59*G61</f>
        <v>256</v>
      </c>
      <c r="I61" s="28"/>
      <c r="J61" s="28"/>
    </row>
    <row r="62" spans="1:10" x14ac:dyDescent="0.25">
      <c r="A62" s="58"/>
      <c r="B62" s="58"/>
      <c r="C62" s="28"/>
      <c r="D62" s="28"/>
      <c r="E62" s="28"/>
      <c r="F62" s="28"/>
      <c r="G62" s="28"/>
      <c r="H62" s="29"/>
      <c r="I62" s="28"/>
      <c r="J62" s="34">
        <f>SUM(J60:J61)</f>
        <v>60548.799999999996</v>
      </c>
    </row>
    <row r="63" spans="1:10" ht="60.75" customHeight="1" x14ac:dyDescent="0.25">
      <c r="A63" s="52">
        <v>2</v>
      </c>
      <c r="B63" s="54" t="s">
        <v>43</v>
      </c>
      <c r="C63" s="36" t="s">
        <v>20</v>
      </c>
      <c r="D63" s="36" t="s">
        <v>44</v>
      </c>
      <c r="E63" s="35">
        <v>32</v>
      </c>
      <c r="F63" s="37"/>
      <c r="G63" s="18"/>
      <c r="H63" s="18"/>
      <c r="I63" s="37"/>
      <c r="J63" s="18"/>
    </row>
    <row r="64" spans="1:10" x14ac:dyDescent="0.25">
      <c r="A64" s="53"/>
      <c r="B64" s="55"/>
      <c r="C64" s="37" t="s">
        <v>30</v>
      </c>
      <c r="D64" s="18"/>
      <c r="E64" s="18"/>
      <c r="F64" s="37">
        <v>2171.61</v>
      </c>
      <c r="G64" s="18"/>
      <c r="H64" s="18">
        <f>F64*E63</f>
        <v>69491.520000000004</v>
      </c>
      <c r="I64" s="18">
        <v>1</v>
      </c>
      <c r="J64" s="34">
        <f>H64*I64</f>
        <v>69491.520000000004</v>
      </c>
    </row>
    <row r="65" spans="1:10" x14ac:dyDescent="0.25">
      <c r="A65" s="20"/>
      <c r="I65" s="18" t="s">
        <v>63</v>
      </c>
      <c r="J65" s="34">
        <f>J62+J64</f>
        <v>130040.32000000001</v>
      </c>
    </row>
    <row r="66" spans="1:10" x14ac:dyDescent="0.25">
      <c r="A66" s="39" t="s">
        <v>80</v>
      </c>
      <c r="B66" s="27" t="s">
        <v>76</v>
      </c>
    </row>
    <row r="67" spans="1:10" ht="45" x14ac:dyDescent="0.25">
      <c r="A67" s="13" t="s">
        <v>42</v>
      </c>
      <c r="B67" s="43" t="s">
        <v>41</v>
      </c>
      <c r="C67" s="43" t="s">
        <v>40</v>
      </c>
      <c r="D67" s="43" t="s">
        <v>34</v>
      </c>
      <c r="E67" s="43" t="s">
        <v>35</v>
      </c>
      <c r="F67" s="43" t="s">
        <v>36</v>
      </c>
      <c r="G67" s="13" t="s">
        <v>37</v>
      </c>
      <c r="H67" s="43" t="s">
        <v>38</v>
      </c>
      <c r="I67" s="43" t="s">
        <v>39</v>
      </c>
      <c r="J67" s="43" t="s">
        <v>45</v>
      </c>
    </row>
    <row r="68" spans="1:10" ht="30" x14ac:dyDescent="0.25">
      <c r="A68" s="56">
        <v>1</v>
      </c>
      <c r="B68" s="59" t="s">
        <v>77</v>
      </c>
      <c r="C68" s="31" t="s">
        <v>79</v>
      </c>
      <c r="D68" s="32" t="s">
        <v>44</v>
      </c>
      <c r="E68" s="33">
        <v>50</v>
      </c>
      <c r="F68" s="30"/>
      <c r="G68" s="30"/>
      <c r="H68" s="30"/>
      <c r="I68" s="30"/>
      <c r="J68" s="30"/>
    </row>
    <row r="69" spans="1:10" x14ac:dyDescent="0.25">
      <c r="A69" s="57"/>
      <c r="B69" s="60"/>
      <c r="C69" s="28" t="s">
        <v>30</v>
      </c>
      <c r="D69" s="28" t="s">
        <v>33</v>
      </c>
      <c r="E69" s="28"/>
      <c r="F69" s="28">
        <v>1907</v>
      </c>
      <c r="G69" s="28">
        <v>1</v>
      </c>
      <c r="H69" s="28">
        <f>F69*E68*G69</f>
        <v>95350</v>
      </c>
      <c r="I69" s="28">
        <v>2.0499999999999998</v>
      </c>
      <c r="J69" s="28">
        <f>H69*I69</f>
        <v>195467.49999999997</v>
      </c>
    </row>
    <row r="70" spans="1:10" x14ac:dyDescent="0.25">
      <c r="A70" s="57"/>
      <c r="B70" s="60"/>
      <c r="C70" s="28" t="s">
        <v>31</v>
      </c>
      <c r="D70" s="28" t="s">
        <v>32</v>
      </c>
      <c r="E70" s="28">
        <v>8</v>
      </c>
      <c r="F70" s="28"/>
      <c r="G70" s="28">
        <v>1</v>
      </c>
      <c r="H70" s="28">
        <f>E70*E68*G70</f>
        <v>400</v>
      </c>
      <c r="I70" s="28"/>
      <c r="J70" s="28"/>
    </row>
    <row r="71" spans="1:10" x14ac:dyDescent="0.25">
      <c r="A71" s="58"/>
      <c r="B71" s="61"/>
      <c r="C71" s="28"/>
      <c r="D71" s="28"/>
      <c r="E71" s="28"/>
      <c r="F71" s="28"/>
      <c r="G71" s="28"/>
      <c r="H71" s="29"/>
      <c r="I71" s="28"/>
      <c r="J71" s="34">
        <f>SUM(J69:J70)</f>
        <v>195467.49999999997</v>
      </c>
    </row>
    <row r="72" spans="1:10" x14ac:dyDescent="0.25">
      <c r="A72" s="52">
        <v>2</v>
      </c>
      <c r="B72" s="54" t="s">
        <v>43</v>
      </c>
      <c r="C72" s="36" t="s">
        <v>20</v>
      </c>
      <c r="D72" s="36" t="s">
        <v>44</v>
      </c>
      <c r="E72" s="35">
        <v>50</v>
      </c>
      <c r="F72" s="37"/>
      <c r="G72" s="18"/>
      <c r="H72" s="18"/>
      <c r="I72" s="37"/>
      <c r="J72" s="18"/>
    </row>
    <row r="73" spans="1:10" x14ac:dyDescent="0.25">
      <c r="A73" s="53"/>
      <c r="B73" s="55"/>
      <c r="C73" s="37" t="s">
        <v>30</v>
      </c>
      <c r="D73" s="18"/>
      <c r="E73" s="18"/>
      <c r="F73" s="37">
        <v>2171.61</v>
      </c>
      <c r="G73" s="18"/>
      <c r="H73" s="18">
        <f>F73*E72</f>
        <v>108580.5</v>
      </c>
      <c r="I73" s="18">
        <v>1</v>
      </c>
      <c r="J73" s="34">
        <f>H73*I73</f>
        <v>108580.5</v>
      </c>
    </row>
    <row r="74" spans="1:10" x14ac:dyDescent="0.25">
      <c r="I74" s="18" t="s">
        <v>63</v>
      </c>
      <c r="J74" s="34">
        <f>J71+J73</f>
        <v>304048</v>
      </c>
    </row>
    <row r="76" spans="1:10" ht="15.75" x14ac:dyDescent="0.25">
      <c r="G76" s="51" t="s">
        <v>61</v>
      </c>
      <c r="H76" s="51"/>
      <c r="I76" s="51"/>
      <c r="J76" s="40">
        <f>J74+J65+J55+J46+J37+J28+J18</f>
        <v>1499391.79</v>
      </c>
    </row>
    <row r="78" spans="1:10" ht="15.75" x14ac:dyDescent="0.25">
      <c r="C78" s="42" t="s">
        <v>12</v>
      </c>
      <c r="E78" s="20"/>
      <c r="F78" s="41" t="s">
        <v>51</v>
      </c>
    </row>
  </sheetData>
  <mergeCells count="33">
    <mergeCell ref="A22:A25"/>
    <mergeCell ref="B22:B25"/>
    <mergeCell ref="A26:A27"/>
    <mergeCell ref="B26:B27"/>
    <mergeCell ref="A16:A17"/>
    <mergeCell ref="B16:B17"/>
    <mergeCell ref="D7:G7"/>
    <mergeCell ref="A8:B8"/>
    <mergeCell ref="D8:G8"/>
    <mergeCell ref="A7:B7"/>
    <mergeCell ref="A12:A15"/>
    <mergeCell ref="B12:B15"/>
    <mergeCell ref="A31:A34"/>
    <mergeCell ref="B31:B34"/>
    <mergeCell ref="A35:A36"/>
    <mergeCell ref="B35:B36"/>
    <mergeCell ref="A40:A43"/>
    <mergeCell ref="B40:B43"/>
    <mergeCell ref="G76:I76"/>
    <mergeCell ref="A44:A45"/>
    <mergeCell ref="B44:B45"/>
    <mergeCell ref="A63:A64"/>
    <mergeCell ref="B63:B64"/>
    <mergeCell ref="A68:A71"/>
    <mergeCell ref="B68:B71"/>
    <mergeCell ref="A72:A73"/>
    <mergeCell ref="B72:B73"/>
    <mergeCell ref="A49:A52"/>
    <mergeCell ref="B49:B52"/>
    <mergeCell ref="A53:A54"/>
    <mergeCell ref="B53:B54"/>
    <mergeCell ref="A59:A62"/>
    <mergeCell ref="B59:B62"/>
  </mergeCells>
  <pageMargins left="0.23622047244094491" right="0.23622047244094491" top="0.74803149606299213" bottom="0.74803149606299213" header="0.31496062992125984" footer="0.31496062992125984"/>
  <pageSetup paperSize="9" scale="75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ТО баков</vt:lpstr>
      <vt:lpstr>Лист1</vt:lpstr>
    </vt:vector>
  </TitlesOfParts>
  <Company>Мосэнерго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KirpichevGI</dc:creator>
  <cp:lastModifiedBy>Комарова Екатерина Владимировна</cp:lastModifiedBy>
  <cp:lastPrinted>2012-10-01T05:57:57Z</cp:lastPrinted>
  <dcterms:created xsi:type="dcterms:W3CDTF">2012-09-26T04:59:48Z</dcterms:created>
  <dcterms:modified xsi:type="dcterms:W3CDTF">2016-07-19T14:13:46Z</dcterms:modified>
</cp:coreProperties>
</file>