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80" windowHeight="10965" activeTab="1"/>
  </bookViews>
  <sheets>
    <sheet name="смета 2014" sheetId="11" r:id="rId1"/>
    <sheet name="объемы 2014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G30" i="11" l="1"/>
  <c r="G24" i="11"/>
  <c r="G18" i="11"/>
  <c r="G17" i="11"/>
  <c r="G31" i="11" l="1"/>
  <c r="G29" i="11"/>
  <c r="G28" i="11"/>
  <c r="G27" i="11"/>
  <c r="G36" i="11"/>
  <c r="G35" i="11"/>
  <c r="G34" i="11"/>
  <c r="G33" i="11"/>
  <c r="G25" i="11"/>
  <c r="G23" i="11"/>
  <c r="G22" i="11"/>
  <c r="G21" i="11"/>
  <c r="G19" i="11"/>
  <c r="G16" i="11"/>
  <c r="G15" i="11"/>
  <c r="G14" i="11"/>
  <c r="G37" i="11" l="1"/>
  <c r="G38" i="11" s="1"/>
</calcChain>
</file>

<file path=xl/sharedStrings.xml><?xml version="1.0" encoding="utf-8"?>
<sst xmlns="http://schemas.openxmlformats.org/spreadsheetml/2006/main" count="209" uniqueCount="99">
  <si>
    <t>№№ п/п</t>
  </si>
  <si>
    <t>Наименование и содержание работы</t>
  </si>
  <si>
    <t>Обоснование</t>
  </si>
  <si>
    <t>Единица измерения</t>
  </si>
  <si>
    <t>Количество</t>
  </si>
  <si>
    <t>Стоимость, руб.</t>
  </si>
  <si>
    <t>1.</t>
  </si>
  <si>
    <t>Прейскурант на экспериментально-наладочные работы СПО ОРГРЭС, 1992, общая часть, приложение 2,</t>
  </si>
  <si>
    <t>2.</t>
  </si>
  <si>
    <t>То же, п. 2</t>
  </si>
  <si>
    <t>10 форматок А4</t>
  </si>
  <si>
    <t>3.</t>
  </si>
  <si>
    <t>4.</t>
  </si>
  <si>
    <t>То же, п. 8</t>
  </si>
  <si>
    <t>То же, п. 15</t>
  </si>
  <si>
    <t>1 тема</t>
  </si>
  <si>
    <t>0,5 авт. л.</t>
  </si>
  <si>
    <t>1 А4</t>
  </si>
  <si>
    <t>То же, п. 18</t>
  </si>
  <si>
    <t>1 организация</t>
  </si>
  <si>
    <t>Итого:</t>
  </si>
  <si>
    <t>Итого с коэффициентом пересчета в текущие цены</t>
  </si>
  <si>
    <t>То же, п. 7</t>
  </si>
  <si>
    <t>То же, п. 16</t>
  </si>
  <si>
    <t>То же, п. 17</t>
  </si>
  <si>
    <t>5.</t>
  </si>
  <si>
    <t>УТВЕРЖДАЮ</t>
  </si>
  <si>
    <t>СМЕТА</t>
  </si>
  <si>
    <t>Цена (в ценах 1992 г.), руб.</t>
  </si>
  <si>
    <t>Подбор документов. Выбор необходимых сведений из документов</t>
  </si>
  <si>
    <t>п. 2</t>
  </si>
  <si>
    <t>1.2.</t>
  </si>
  <si>
    <t>Обследование предприятия по программе</t>
  </si>
  <si>
    <t>1.3.</t>
  </si>
  <si>
    <t>Обработка материалов обследования предприятия</t>
  </si>
  <si>
    <t>1.4.</t>
  </si>
  <si>
    <t>1.5.</t>
  </si>
  <si>
    <t>Составление графического материала</t>
  </si>
  <si>
    <t>1.6.</t>
  </si>
  <si>
    <t>Составление таблиц и проведение расчетов по ним</t>
  </si>
  <si>
    <t>2.1.</t>
  </si>
  <si>
    <t>2.2.</t>
  </si>
  <si>
    <t>2.3.</t>
  </si>
  <si>
    <t>3.1.</t>
  </si>
  <si>
    <t>3.2.</t>
  </si>
  <si>
    <t>3.3.</t>
  </si>
  <si>
    <t>3.4.</t>
  </si>
  <si>
    <t>3.5.</t>
  </si>
  <si>
    <t>4.1.</t>
  </si>
  <si>
    <t>4.2.</t>
  </si>
  <si>
    <t>Корректировка графического материала</t>
  </si>
  <si>
    <t>4.3.</t>
  </si>
  <si>
    <t>Корректировка табличного материала</t>
  </si>
  <si>
    <t>Составил:</t>
  </si>
  <si>
    <t>1.1.</t>
  </si>
  <si>
    <t>То же, п. 7, к=0,8</t>
  </si>
  <si>
    <t>То же, п. 8, к=0,8</t>
  </si>
  <si>
    <t>ВЕДОМОСТЬ ОБЪЕМОВ РАБОТ</t>
  </si>
  <si>
    <t>Директор</t>
  </si>
  <si>
    <t xml:space="preserve">Главный инженер                                                    </t>
  </si>
  <si>
    <t xml:space="preserve">______________ </t>
  </si>
  <si>
    <t>2.4.</t>
  </si>
  <si>
    <t>То же, п. 13</t>
  </si>
  <si>
    <t>______________Г.Н.Ребров</t>
  </si>
  <si>
    <t>Ю.В.Дементьева</t>
  </si>
  <si>
    <t>Г.Н.Ребров</t>
  </si>
  <si>
    <t>А.В.Шувалов</t>
  </si>
  <si>
    <t>К=0,172</t>
  </si>
  <si>
    <t>Разработка программы гидродинамического мониторинга рассолодобывающей скважины</t>
  </si>
  <si>
    <t>Разработка программы наблюдений за техническим состоянием рассолодобывающей скважины</t>
  </si>
  <si>
    <t>Согласование программы гидроминеральных ресурсов по эксплуатации рассолодобывающей скважины  в Ростехнадзоре
.</t>
  </si>
  <si>
    <t xml:space="preserve">Оформление материалов, предоставляемых для согласования годовой программы гидроминеральных ресурсов по эксплуатации россолодобывающей скважине </t>
  </si>
  <si>
    <t xml:space="preserve">Разработка годовой программы гидроминеральных ресурсов по эксплуатации рассолодобывающей скважины </t>
  </si>
  <si>
    <t>Разработка годовой программы гидроминеральных ресурсов рассолодобывающей скважины</t>
  </si>
  <si>
    <t>ГЭС-1 филиала ПАО «Мосэнерго»</t>
  </si>
  <si>
    <t xml:space="preserve">Главный специалист ССт </t>
  </si>
  <si>
    <t>Наименование объекта</t>
  </si>
  <si>
    <t>ГЭС-1 филиал ПАО «Мосэнерго»</t>
  </si>
  <si>
    <t>Место расположения объекта</t>
  </si>
  <si>
    <t>г.Москва, Садовническая д.11</t>
  </si>
  <si>
    <t>Фамилия, Имя и Отчество представителя филиала ПАО «Мосэнерго» с указанием должности, контактного телефона и адреса электронной почты</t>
  </si>
  <si>
    <t>Дементьева Юлия Владимировна</t>
  </si>
  <si>
    <t>Главный специалист ССт</t>
  </si>
  <si>
    <t>8-495-957-23-52</t>
  </si>
  <si>
    <t>DementyevaUV@mosenergo.ru</t>
  </si>
  <si>
    <t xml:space="preserve">Сроки выполнения </t>
  </si>
  <si>
    <t>Согласовано:</t>
  </si>
  <si>
    <t>Начальник службы экологии</t>
  </si>
  <si>
    <t>П.В. Бублей</t>
  </si>
  <si>
    <t>Куратор</t>
  </si>
  <si>
    <t>Е.И. Моисейцева</t>
  </si>
  <si>
    <t>Объем работ</t>
  </si>
  <si>
    <t>Разработка и согласование годовой программы  разработки гидроминеральных ресурсов                                                                                  ГЭС-1 филиал ПАО "Мосэнерго"</t>
  </si>
  <si>
    <t>сентябрь-октябрь 2016</t>
  </si>
  <si>
    <t>«____» ___________     2016 г.</t>
  </si>
  <si>
    <t>Составление текстовой части материала II категории сложности</t>
  </si>
  <si>
    <t>То же, п. 11  к=0,5</t>
  </si>
  <si>
    <t>То же, п. 14  к=0,5</t>
  </si>
  <si>
    <t>Составление первой редакции текстовой части материала II категории сложности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</si>
</sst>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43" fontId="1" fillId="0" borderId="2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0" fillId="0" borderId="3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43" fontId="1" fillId="0" borderId="4" xfId="0" applyNumberFormat="1" applyFont="1" applyBorder="1" applyAlignment="1">
      <alignment horizontal="right" vertical="top" wrapText="1"/>
    </xf>
    <xf numFmtId="43" fontId="1" fillId="0" borderId="5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43" fontId="1" fillId="0" borderId="6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/>
    </xf>
    <xf numFmtId="0" fontId="1" fillId="0" borderId="7" xfId="0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  <xf numFmtId="43" fontId="1" fillId="0" borderId="7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top" wrapText="1"/>
    </xf>
    <xf numFmtId="16" fontId="1" fillId="0" borderId="4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top" wrapText="1"/>
    </xf>
    <xf numFmtId="16" fontId="1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wrapText="1"/>
    </xf>
    <xf numFmtId="0" fontId="0" fillId="0" borderId="14" xfId="0" applyBorder="1" applyAlignment="1">
      <alignment wrapText="1"/>
    </xf>
    <xf numFmtId="43" fontId="1" fillId="0" borderId="15" xfId="0" applyNumberFormat="1" applyFont="1" applyBorder="1" applyAlignment="1">
      <alignment horizontal="right" vertical="top" wrapText="1"/>
    </xf>
    <xf numFmtId="43" fontId="1" fillId="0" borderId="0" xfId="0" applyNumberFormat="1" applyFont="1" applyBorder="1" applyAlignment="1">
      <alignment horizontal="right" vertical="top" wrapText="1"/>
    </xf>
    <xf numFmtId="43" fontId="1" fillId="0" borderId="16" xfId="0" applyNumberFormat="1" applyFont="1" applyBorder="1" applyAlignment="1">
      <alignment horizontal="right" vertical="top" wrapText="1"/>
    </xf>
    <xf numFmtId="43" fontId="1" fillId="0" borderId="17" xfId="0" applyNumberFormat="1" applyFont="1" applyBorder="1" applyAlignment="1">
      <alignment horizontal="right" vertical="top" wrapText="1"/>
    </xf>
    <xf numFmtId="43" fontId="1" fillId="0" borderId="18" xfId="0" applyNumberFormat="1" applyFont="1" applyBorder="1" applyAlignment="1">
      <alignment horizontal="right" vertical="top" wrapText="1"/>
    </xf>
    <xf numFmtId="43" fontId="1" fillId="0" borderId="19" xfId="0" applyNumberFormat="1" applyFont="1" applyBorder="1" applyAlignment="1">
      <alignment horizontal="right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vertical="top" wrapText="1"/>
    </xf>
    <xf numFmtId="0" fontId="1" fillId="0" borderId="21" xfId="0" applyFont="1" applyBorder="1" applyAlignment="1">
      <alignment vertical="top"/>
    </xf>
    <xf numFmtId="0" fontId="1" fillId="0" borderId="21" xfId="0" applyFont="1" applyBorder="1" applyAlignment="1">
      <alignment horizontal="center" vertical="top" wrapText="1"/>
    </xf>
    <xf numFmtId="164" fontId="1" fillId="0" borderId="21" xfId="0" applyNumberFormat="1" applyFont="1" applyBorder="1" applyAlignment="1">
      <alignment horizontal="center" vertical="top" wrapText="1"/>
    </xf>
    <xf numFmtId="43" fontId="1" fillId="0" borderId="21" xfId="0" applyNumberFormat="1" applyFont="1" applyBorder="1" applyAlignment="1">
      <alignment horizontal="right" vertical="top" wrapText="1"/>
    </xf>
    <xf numFmtId="43" fontId="1" fillId="0" borderId="22" xfId="0" applyNumberFormat="1" applyFont="1" applyBorder="1" applyAlignment="1">
      <alignment horizontal="right" vertical="top" wrapText="1"/>
    </xf>
    <xf numFmtId="164" fontId="1" fillId="0" borderId="16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43" fontId="1" fillId="0" borderId="1" xfId="0" applyNumberFormat="1" applyFont="1" applyBorder="1" applyAlignment="1">
      <alignment horizontal="right" vertical="top" wrapText="1"/>
    </xf>
    <xf numFmtId="43" fontId="1" fillId="0" borderId="23" xfId="0" applyNumberFormat="1" applyFont="1" applyBorder="1" applyAlignment="1">
      <alignment horizontal="right" vertical="top" wrapText="1"/>
    </xf>
    <xf numFmtId="164" fontId="1" fillId="0" borderId="24" xfId="0" applyNumberFormat="1" applyFont="1" applyBorder="1" applyAlignment="1">
      <alignment horizontal="center" vertical="top" wrapText="1"/>
    </xf>
    <xf numFmtId="43" fontId="1" fillId="0" borderId="3" xfId="0" applyNumberFormat="1" applyFont="1" applyBorder="1" applyAlignment="1">
      <alignment horizontal="right" vertical="top" wrapText="1"/>
    </xf>
    <xf numFmtId="43" fontId="1" fillId="0" borderId="14" xfId="0" applyNumberFormat="1" applyFont="1" applyBorder="1" applyAlignment="1">
      <alignment horizontal="right" vertical="top" wrapText="1"/>
    </xf>
    <xf numFmtId="164" fontId="1" fillId="0" borderId="10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vertical="top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 vertical="top" wrapText="1"/>
    </xf>
    <xf numFmtId="0" fontId="7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/>
    <xf numFmtId="0" fontId="8" fillId="0" borderId="0" xfId="0" applyFont="1"/>
    <xf numFmtId="0" fontId="1" fillId="0" borderId="6" xfId="0" applyFont="1" applyFill="1" applyBorder="1" applyAlignment="1">
      <alignment vertical="top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 wrapText="1"/>
    </xf>
    <xf numFmtId="0" fontId="11" fillId="0" borderId="0" xfId="0" applyFont="1" applyFill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 wrapText="1"/>
    </xf>
    <xf numFmtId="0" fontId="3" fillId="0" borderId="0" xfId="0" applyFont="1" applyAlignment="1">
      <alignment horizontal="justify" vertical="top" wrapText="1"/>
    </xf>
    <xf numFmtId="0" fontId="8" fillId="0" borderId="0" xfId="0" applyFont="1" applyAlignment="1"/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wrapText="1"/>
    </xf>
  </cellXfs>
  <cellStyles count="1">
    <cellStyle name="Обычный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  <border diagonalUp="0" diagonalDown="0">
        <left style="thin">
          <color indexed="64"/>
        </left>
        <right/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35" formatCode="_-* #,##0.00_р_._-;\-* #,##0.00_р_._-;_-* &quot;-&quot;??_р_._-;_-@_-"/>
      <fill>
        <patternFill patternType="none">
          <fgColor indexed="64"/>
          <bgColor indexed="65"/>
        </patternFill>
      </fill>
      <alignment horizontal="righ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164" formatCode="0.0"/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double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Стиль таблицы Ирина" defaultPivotStyle="PivotStyleLight16">
    <tableStyle name="Стиль таблицы Ирина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3" name="Смета" displayName="Смета" ref="A11:G38" totalsRowShown="0" headerRowDxfId="9" headerRowBorderDxfId="8" tableBorderDxfId="7">
  <tableColumns count="7">
    <tableColumn id="1" name="№№ п/п" dataDxfId="6"/>
    <tableColumn id="2" name="Наименование и содержание работы" dataDxfId="5"/>
    <tableColumn id="3" name="Обоснование" dataDxfId="4"/>
    <tableColumn id="4" name="Единица измерения" dataDxfId="3"/>
    <tableColumn id="5" name="Количество" dataDxfId="2"/>
    <tableColumn id="6" name="Цена (в ценах 1992 г.), руб." dataDxfId="1"/>
    <tableColumn id="7" name="Стоимость, руб.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31" workbookViewId="0">
      <selection activeCell="J36" sqref="J36"/>
    </sheetView>
  </sheetViews>
  <sheetFormatPr defaultRowHeight="12.75" x14ac:dyDescent="0.2"/>
  <cols>
    <col min="1" max="1" width="7.28515625" customWidth="1"/>
    <col min="2" max="2" width="35.28515625" customWidth="1"/>
    <col min="3" max="3" width="20.7109375" customWidth="1"/>
    <col min="4" max="4" width="17.85546875" customWidth="1"/>
    <col min="5" max="5" width="14" customWidth="1"/>
    <col min="6" max="6" width="17.5703125" customWidth="1"/>
    <col min="7" max="7" width="18.140625" customWidth="1"/>
  </cols>
  <sheetData>
    <row r="1" spans="1:7" ht="18.600000000000001" customHeight="1" x14ac:dyDescent="0.2">
      <c r="E1" s="84" t="s">
        <v>26</v>
      </c>
      <c r="F1" s="85"/>
      <c r="G1" s="85"/>
    </row>
    <row r="2" spans="1:7" ht="15.6" customHeight="1" x14ac:dyDescent="0.2">
      <c r="E2" s="84" t="s">
        <v>58</v>
      </c>
      <c r="F2" s="85"/>
      <c r="G2" s="85"/>
    </row>
    <row r="3" spans="1:7" ht="15.6" customHeight="1" x14ac:dyDescent="0.2">
      <c r="E3" s="84" t="s">
        <v>74</v>
      </c>
      <c r="F3" s="85"/>
      <c r="G3" s="85"/>
    </row>
    <row r="4" spans="1:7" ht="19.149999999999999" customHeight="1" x14ac:dyDescent="0.2">
      <c r="E4" s="84" t="s">
        <v>63</v>
      </c>
      <c r="F4" s="85"/>
      <c r="G4" s="85"/>
    </row>
    <row r="5" spans="1:7" ht="18" customHeight="1" x14ac:dyDescent="0.2">
      <c r="E5" s="84" t="s">
        <v>94</v>
      </c>
      <c r="F5" s="85"/>
      <c r="G5" s="85"/>
    </row>
    <row r="8" spans="1:7" ht="18.75" x14ac:dyDescent="0.3">
      <c r="C8" s="81" t="s">
        <v>27</v>
      </c>
      <c r="D8" s="82"/>
    </row>
    <row r="9" spans="1:7" ht="39" customHeight="1" x14ac:dyDescent="0.35">
      <c r="A9" s="83" t="s">
        <v>92</v>
      </c>
      <c r="B9" s="83"/>
      <c r="C9" s="83"/>
      <c r="D9" s="83"/>
      <c r="E9" s="83"/>
      <c r="F9" s="83"/>
      <c r="G9" s="83"/>
    </row>
    <row r="10" spans="1:7" ht="7.9" customHeight="1" x14ac:dyDescent="0.2"/>
    <row r="11" spans="1:7" ht="45" customHeight="1" x14ac:dyDescent="0.2">
      <c r="A11" s="66" t="s">
        <v>0</v>
      </c>
      <c r="B11" s="26" t="s">
        <v>1</v>
      </c>
      <c r="C11" s="26" t="s">
        <v>2</v>
      </c>
      <c r="D11" s="26" t="s">
        <v>3</v>
      </c>
      <c r="E11" s="26" t="s">
        <v>4</v>
      </c>
      <c r="F11" s="26" t="s">
        <v>28</v>
      </c>
      <c r="G11" s="67" t="s">
        <v>5</v>
      </c>
    </row>
    <row r="12" spans="1:7" ht="15.75" x14ac:dyDescent="0.25">
      <c r="A12" s="30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7">
        <v>7</v>
      </c>
    </row>
    <row r="13" spans="1:7" ht="99" customHeight="1" x14ac:dyDescent="0.2">
      <c r="A13" s="31" t="s">
        <v>6</v>
      </c>
      <c r="B13" s="9" t="s">
        <v>72</v>
      </c>
      <c r="C13" s="9" t="s">
        <v>7</v>
      </c>
      <c r="D13" s="10"/>
      <c r="E13" s="10"/>
      <c r="F13" s="10"/>
      <c r="G13" s="38"/>
    </row>
    <row r="14" spans="1:7" ht="47.25" x14ac:dyDescent="0.2">
      <c r="A14" s="32" t="s">
        <v>54</v>
      </c>
      <c r="B14" s="11" t="s">
        <v>29</v>
      </c>
      <c r="C14" s="12" t="s">
        <v>30</v>
      </c>
      <c r="D14" s="13" t="s">
        <v>10</v>
      </c>
      <c r="E14" s="14">
        <v>45</v>
      </c>
      <c r="F14" s="15">
        <v>3325</v>
      </c>
      <c r="G14" s="39">
        <f t="shared" ref="G14:G19" si="0">PRODUCT(F14,E14)</f>
        <v>149625</v>
      </c>
    </row>
    <row r="15" spans="1:7" ht="40.15" customHeight="1" x14ac:dyDescent="0.2">
      <c r="A15" s="33" t="s">
        <v>31</v>
      </c>
      <c r="B15" s="11" t="s">
        <v>32</v>
      </c>
      <c r="C15" s="12" t="s">
        <v>22</v>
      </c>
      <c r="D15" s="13" t="s">
        <v>15</v>
      </c>
      <c r="E15" s="14">
        <v>1</v>
      </c>
      <c r="F15" s="15">
        <v>17100</v>
      </c>
      <c r="G15" s="39">
        <f t="shared" si="0"/>
        <v>17100</v>
      </c>
    </row>
    <row r="16" spans="1:7" ht="34.9" customHeight="1" x14ac:dyDescent="0.2">
      <c r="A16" s="33" t="s">
        <v>33</v>
      </c>
      <c r="B16" s="11" t="s">
        <v>34</v>
      </c>
      <c r="C16" s="12" t="s">
        <v>13</v>
      </c>
      <c r="D16" s="13" t="s">
        <v>15</v>
      </c>
      <c r="E16" s="14">
        <v>1</v>
      </c>
      <c r="F16" s="16">
        <v>13015</v>
      </c>
      <c r="G16" s="39">
        <f t="shared" si="0"/>
        <v>13015</v>
      </c>
    </row>
    <row r="17" spans="1:7" ht="35.25" customHeight="1" x14ac:dyDescent="0.2">
      <c r="A17" s="32" t="s">
        <v>35</v>
      </c>
      <c r="B17" s="11" t="s">
        <v>95</v>
      </c>
      <c r="C17" s="12" t="s">
        <v>96</v>
      </c>
      <c r="D17" s="13" t="s">
        <v>16</v>
      </c>
      <c r="E17" s="14">
        <v>4</v>
      </c>
      <c r="F17" s="15">
        <v>55100</v>
      </c>
      <c r="G17" s="40">
        <f>PRODUCT(F17,E17)*0.5</f>
        <v>110200</v>
      </c>
    </row>
    <row r="18" spans="1:7" ht="37.9" customHeight="1" x14ac:dyDescent="0.2">
      <c r="A18" s="34" t="s">
        <v>36</v>
      </c>
      <c r="B18" s="4" t="s">
        <v>37</v>
      </c>
      <c r="C18" s="4" t="s">
        <v>97</v>
      </c>
      <c r="D18" s="6" t="s">
        <v>17</v>
      </c>
      <c r="E18" s="7">
        <v>10</v>
      </c>
      <c r="F18" s="8">
        <v>2755</v>
      </c>
      <c r="G18" s="41">
        <f>PRODUCT(F18,E18)*0.5</f>
        <v>13775</v>
      </c>
    </row>
    <row r="19" spans="1:7" ht="39" customHeight="1" x14ac:dyDescent="0.2">
      <c r="A19" s="53" t="s">
        <v>38</v>
      </c>
      <c r="B19" s="54" t="s">
        <v>39</v>
      </c>
      <c r="C19" s="55" t="s">
        <v>14</v>
      </c>
      <c r="D19" s="56" t="s">
        <v>17</v>
      </c>
      <c r="E19" s="57">
        <v>10</v>
      </c>
      <c r="F19" s="58">
        <v>2755</v>
      </c>
      <c r="G19" s="59">
        <f t="shared" si="0"/>
        <v>27550</v>
      </c>
    </row>
    <row r="20" spans="1:7" ht="48.75" customHeight="1" x14ac:dyDescent="0.2">
      <c r="A20" s="32" t="s">
        <v>8</v>
      </c>
      <c r="B20" s="9" t="s">
        <v>68</v>
      </c>
      <c r="C20" s="12"/>
      <c r="D20" s="13"/>
      <c r="E20" s="14"/>
      <c r="F20" s="15"/>
      <c r="G20" s="39"/>
    </row>
    <row r="21" spans="1:7" ht="47.25" x14ac:dyDescent="0.2">
      <c r="A21" s="32" t="s">
        <v>40</v>
      </c>
      <c r="B21" s="11" t="s">
        <v>29</v>
      </c>
      <c r="C21" s="12" t="s">
        <v>9</v>
      </c>
      <c r="D21" s="13" t="s">
        <v>10</v>
      </c>
      <c r="E21" s="14">
        <v>40</v>
      </c>
      <c r="F21" s="15">
        <v>3325</v>
      </c>
      <c r="G21" s="39">
        <f>PRODUCT(F21,E21)</f>
        <v>133000</v>
      </c>
    </row>
    <row r="22" spans="1:7" ht="31.5" x14ac:dyDescent="0.2">
      <c r="A22" s="32" t="s">
        <v>41</v>
      </c>
      <c r="B22" s="11" t="s">
        <v>32</v>
      </c>
      <c r="C22" s="12" t="s">
        <v>55</v>
      </c>
      <c r="D22" s="13" t="s">
        <v>15</v>
      </c>
      <c r="E22" s="14">
        <v>1</v>
      </c>
      <c r="F22" s="15">
        <v>17100</v>
      </c>
      <c r="G22" s="39">
        <f>PRODUCT(F22,E22,0.8)</f>
        <v>13680</v>
      </c>
    </row>
    <row r="23" spans="1:7" ht="31.5" x14ac:dyDescent="0.2">
      <c r="A23" s="33" t="s">
        <v>42</v>
      </c>
      <c r="B23" s="11" t="s">
        <v>34</v>
      </c>
      <c r="C23" s="12" t="s">
        <v>56</v>
      </c>
      <c r="D23" s="13" t="s">
        <v>15</v>
      </c>
      <c r="E23" s="14">
        <v>1</v>
      </c>
      <c r="F23" s="16">
        <v>13015</v>
      </c>
      <c r="G23" s="39">
        <f>PRODUCT(F23,E23,0.8)</f>
        <v>10412</v>
      </c>
    </row>
    <row r="24" spans="1:7" ht="31.5" x14ac:dyDescent="0.2">
      <c r="A24" s="33" t="s">
        <v>61</v>
      </c>
      <c r="B24" s="11" t="s">
        <v>95</v>
      </c>
      <c r="C24" s="12" t="s">
        <v>96</v>
      </c>
      <c r="D24" s="13" t="s">
        <v>16</v>
      </c>
      <c r="E24" s="14">
        <v>3</v>
      </c>
      <c r="F24" s="15">
        <v>55100</v>
      </c>
      <c r="G24" s="40">
        <f>PRODUCT(F24,E24)*0.5</f>
        <v>82650</v>
      </c>
    </row>
    <row r="25" spans="1:7" ht="31.5" x14ac:dyDescent="0.2">
      <c r="A25" s="34" t="s">
        <v>47</v>
      </c>
      <c r="B25" s="4" t="s">
        <v>39</v>
      </c>
      <c r="C25" s="5" t="s">
        <v>14</v>
      </c>
      <c r="D25" s="6" t="s">
        <v>17</v>
      </c>
      <c r="E25" s="7">
        <v>10</v>
      </c>
      <c r="F25" s="8">
        <v>2755</v>
      </c>
      <c r="G25" s="41">
        <f>PRODUCT(F25,E25)</f>
        <v>27550</v>
      </c>
    </row>
    <row r="26" spans="1:7" ht="50.25" customHeight="1" x14ac:dyDescent="0.2">
      <c r="A26" s="32" t="s">
        <v>11</v>
      </c>
      <c r="B26" s="9" t="s">
        <v>69</v>
      </c>
      <c r="C26" s="12"/>
      <c r="D26" s="13"/>
      <c r="E26" s="14"/>
      <c r="F26" s="15"/>
      <c r="G26" s="39"/>
    </row>
    <row r="27" spans="1:7" ht="47.25" x14ac:dyDescent="0.2">
      <c r="A27" s="32" t="s">
        <v>43</v>
      </c>
      <c r="B27" s="11" t="s">
        <v>29</v>
      </c>
      <c r="C27" s="12" t="s">
        <v>9</v>
      </c>
      <c r="D27" s="13" t="s">
        <v>10</v>
      </c>
      <c r="E27" s="14">
        <v>40</v>
      </c>
      <c r="F27" s="15">
        <v>3325</v>
      </c>
      <c r="G27" s="39">
        <f>PRODUCT(F27,E27)</f>
        <v>133000</v>
      </c>
    </row>
    <row r="28" spans="1:7" ht="31.5" x14ac:dyDescent="0.2">
      <c r="A28" s="32" t="s">
        <v>44</v>
      </c>
      <c r="B28" s="11" t="s">
        <v>32</v>
      </c>
      <c r="C28" s="12" t="s">
        <v>55</v>
      </c>
      <c r="D28" s="13" t="s">
        <v>15</v>
      </c>
      <c r="E28" s="14">
        <v>1</v>
      </c>
      <c r="F28" s="15">
        <v>17100</v>
      </c>
      <c r="G28" s="39">
        <f>PRODUCT(F28,E28,0.8)</f>
        <v>13680</v>
      </c>
    </row>
    <row r="29" spans="1:7" ht="31.5" x14ac:dyDescent="0.2">
      <c r="A29" s="33" t="s">
        <v>45</v>
      </c>
      <c r="B29" s="11" t="s">
        <v>34</v>
      </c>
      <c r="C29" s="12" t="s">
        <v>56</v>
      </c>
      <c r="D29" s="13" t="s">
        <v>15</v>
      </c>
      <c r="E29" s="14">
        <v>1</v>
      </c>
      <c r="F29" s="16">
        <v>13015</v>
      </c>
      <c r="G29" s="39">
        <f>PRODUCT(F29,E29,0.8)</f>
        <v>10412</v>
      </c>
    </row>
    <row r="30" spans="1:7" ht="31.5" x14ac:dyDescent="0.2">
      <c r="A30" s="33" t="s">
        <v>46</v>
      </c>
      <c r="B30" s="11" t="s">
        <v>95</v>
      </c>
      <c r="C30" s="12" t="s">
        <v>96</v>
      </c>
      <c r="D30" s="13" t="s">
        <v>16</v>
      </c>
      <c r="E30" s="14">
        <v>3</v>
      </c>
      <c r="F30" s="15">
        <v>55100</v>
      </c>
      <c r="G30" s="40">
        <f>PRODUCT(F30,E30)*0.5</f>
        <v>82650</v>
      </c>
    </row>
    <row r="31" spans="1:7" ht="31.5" x14ac:dyDescent="0.2">
      <c r="A31" s="34" t="s">
        <v>47</v>
      </c>
      <c r="B31" s="4" t="s">
        <v>39</v>
      </c>
      <c r="C31" s="5" t="s">
        <v>14</v>
      </c>
      <c r="D31" s="6" t="s">
        <v>17</v>
      </c>
      <c r="E31" s="7">
        <v>4</v>
      </c>
      <c r="F31" s="8">
        <v>2755</v>
      </c>
      <c r="G31" s="41">
        <f>PRODUCT(F31,E31)</f>
        <v>11020</v>
      </c>
    </row>
    <row r="32" spans="1:7" ht="80.45" customHeight="1" x14ac:dyDescent="0.2">
      <c r="A32" s="31" t="s">
        <v>12</v>
      </c>
      <c r="B32" s="9" t="s">
        <v>71</v>
      </c>
      <c r="C32" s="64"/>
      <c r="D32" s="28"/>
      <c r="E32" s="65"/>
      <c r="F32" s="61"/>
      <c r="G32" s="62"/>
    </row>
    <row r="33" spans="1:7" ht="46.5" customHeight="1" x14ac:dyDescent="0.2">
      <c r="A33" s="34" t="s">
        <v>48</v>
      </c>
      <c r="B33" s="4" t="s">
        <v>98</v>
      </c>
      <c r="C33" s="5" t="s">
        <v>62</v>
      </c>
      <c r="D33" s="6" t="s">
        <v>16</v>
      </c>
      <c r="E33" s="63">
        <v>4</v>
      </c>
      <c r="F33" s="8">
        <v>55100</v>
      </c>
      <c r="G33" s="41">
        <f>PRODUCT(F33,E33)</f>
        <v>220400</v>
      </c>
    </row>
    <row r="34" spans="1:7" ht="31.5" x14ac:dyDescent="0.2">
      <c r="A34" s="31" t="s">
        <v>49</v>
      </c>
      <c r="B34" s="9" t="s">
        <v>50</v>
      </c>
      <c r="C34" s="9" t="s">
        <v>23</v>
      </c>
      <c r="D34" s="28" t="s">
        <v>10</v>
      </c>
      <c r="E34" s="60">
        <v>10</v>
      </c>
      <c r="F34" s="61">
        <v>1995</v>
      </c>
      <c r="G34" s="62">
        <f>PRODUCT(F34,E34)</f>
        <v>19950</v>
      </c>
    </row>
    <row r="35" spans="1:7" ht="31.5" x14ac:dyDescent="0.2">
      <c r="A35" s="34" t="s">
        <v>51</v>
      </c>
      <c r="B35" s="4" t="s">
        <v>52</v>
      </c>
      <c r="C35" s="4" t="s">
        <v>24</v>
      </c>
      <c r="D35" s="6" t="s">
        <v>10</v>
      </c>
      <c r="E35" s="52">
        <v>6</v>
      </c>
      <c r="F35" s="8">
        <v>1140</v>
      </c>
      <c r="G35" s="42">
        <f>PRODUCT(F35,E35)</f>
        <v>6840</v>
      </c>
    </row>
    <row r="36" spans="1:7" ht="98.25" customHeight="1" thickBot="1" x14ac:dyDescent="0.25">
      <c r="A36" s="35" t="s">
        <v>25</v>
      </c>
      <c r="B36" s="74" t="s">
        <v>70</v>
      </c>
      <c r="C36" s="17" t="s">
        <v>18</v>
      </c>
      <c r="D36" s="18" t="s">
        <v>19</v>
      </c>
      <c r="E36" s="19">
        <v>1</v>
      </c>
      <c r="F36" s="20">
        <v>9500</v>
      </c>
      <c r="G36" s="43">
        <f>PRODUCT(F36,E36)</f>
        <v>9500</v>
      </c>
    </row>
    <row r="37" spans="1:7" ht="17.25" thickTop="1" thickBot="1" x14ac:dyDescent="0.25">
      <c r="A37" s="36"/>
      <c r="B37" s="21" t="s">
        <v>20</v>
      </c>
      <c r="C37" s="22"/>
      <c r="D37" s="23"/>
      <c r="E37" s="24"/>
      <c r="F37" s="25"/>
      <c r="G37" s="44">
        <f>SUM(G14:G36)</f>
        <v>1106009</v>
      </c>
    </row>
    <row r="38" spans="1:7" ht="32.25" thickTop="1" x14ac:dyDescent="0.2">
      <c r="A38" s="45"/>
      <c r="B38" s="46" t="s">
        <v>21</v>
      </c>
      <c r="C38" s="47" t="s">
        <v>67</v>
      </c>
      <c r="D38" s="48"/>
      <c r="E38" s="49"/>
      <c r="F38" s="50"/>
      <c r="G38" s="51">
        <f>PRODUCT(G37,0.172)</f>
        <v>190233.54799999998</v>
      </c>
    </row>
    <row r="42" spans="1:7" ht="15.75" x14ac:dyDescent="0.25">
      <c r="A42" s="72" t="s">
        <v>53</v>
      </c>
      <c r="B42" s="73"/>
      <c r="C42" s="73" t="s">
        <v>64</v>
      </c>
      <c r="D42" s="73"/>
    </row>
    <row r="43" spans="1:7" ht="15.75" x14ac:dyDescent="0.25">
      <c r="A43" s="1"/>
    </row>
    <row r="44" spans="1:7" ht="15.75" x14ac:dyDescent="0.25">
      <c r="A44" s="1"/>
    </row>
  </sheetData>
  <mergeCells count="7">
    <mergeCell ref="C8:D8"/>
    <mergeCell ref="A9:G9"/>
    <mergeCell ref="E1:G1"/>
    <mergeCell ref="E2:G2"/>
    <mergeCell ref="E3:G3"/>
    <mergeCell ref="E4:G4"/>
    <mergeCell ref="E5:G5"/>
  </mergeCells>
  <phoneticPr fontId="2" type="noConversion"/>
  <printOptions horizontalCentered="1"/>
  <pageMargins left="0.70866141732283472" right="0.70866141732283472" top="0.74803149606299213" bottom="0.35433070866141736" header="0" footer="0"/>
  <pageSetup paperSize="9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9"/>
  <sheetViews>
    <sheetView tabSelected="1" topLeftCell="A37" zoomScale="120" zoomScaleNormal="120" workbookViewId="0">
      <selection activeCell="J43" sqref="J43"/>
    </sheetView>
  </sheetViews>
  <sheetFormatPr defaultRowHeight="12.75" x14ac:dyDescent="0.2"/>
  <cols>
    <col min="1" max="1" width="7.28515625" customWidth="1"/>
    <col min="2" max="2" width="41.28515625" customWidth="1"/>
    <col min="3" max="3" width="17.85546875" customWidth="1"/>
    <col min="4" max="4" width="14" customWidth="1"/>
  </cols>
  <sheetData>
    <row r="1" spans="1:10" ht="8.4499999999999993" customHeight="1" x14ac:dyDescent="0.2"/>
    <row r="2" spans="1:10" ht="15.75" x14ac:dyDescent="0.25">
      <c r="C2" s="72" t="s">
        <v>26</v>
      </c>
      <c r="D2" s="73"/>
      <c r="E2" s="73"/>
    </row>
    <row r="3" spans="1:10" ht="15.75" x14ac:dyDescent="0.25">
      <c r="C3" s="72" t="s">
        <v>58</v>
      </c>
      <c r="D3" s="73"/>
      <c r="E3" s="73"/>
    </row>
    <row r="4" spans="1:10" ht="15.75" x14ac:dyDescent="0.25">
      <c r="C4" s="72" t="s">
        <v>74</v>
      </c>
      <c r="D4" s="73"/>
      <c r="E4" s="72"/>
      <c r="F4" s="1"/>
      <c r="G4" s="1"/>
    </row>
    <row r="5" spans="1:10" ht="15.75" x14ac:dyDescent="0.25">
      <c r="C5" s="72" t="s">
        <v>60</v>
      </c>
      <c r="D5" s="73" t="s">
        <v>65</v>
      </c>
      <c r="E5" s="72"/>
      <c r="F5" s="1"/>
      <c r="G5" s="1"/>
    </row>
    <row r="6" spans="1:10" ht="15.75" x14ac:dyDescent="0.25">
      <c r="C6" s="72" t="s">
        <v>94</v>
      </c>
      <c r="D6" s="73"/>
      <c r="E6" s="72"/>
      <c r="F6" s="1"/>
      <c r="G6" s="1"/>
    </row>
    <row r="7" spans="1:10" ht="15.75" x14ac:dyDescent="0.25">
      <c r="E7" s="1"/>
      <c r="F7" s="1"/>
      <c r="G7" s="1"/>
    </row>
    <row r="8" spans="1:10" ht="15.75" x14ac:dyDescent="0.25">
      <c r="A8" s="1"/>
      <c r="B8" s="1"/>
      <c r="C8" s="1"/>
      <c r="E8" s="1"/>
      <c r="F8" s="1"/>
      <c r="G8" s="1"/>
      <c r="H8" s="1"/>
      <c r="I8" s="1"/>
      <c r="J8" s="1"/>
    </row>
    <row r="9" spans="1:10" ht="39.75" customHeight="1" x14ac:dyDescent="0.25">
      <c r="A9" s="95" t="s">
        <v>57</v>
      </c>
      <c r="B9" s="82"/>
      <c r="C9" s="82"/>
      <c r="D9" s="82"/>
      <c r="E9" s="1"/>
      <c r="F9" s="1"/>
      <c r="G9" s="1"/>
      <c r="H9" s="1"/>
      <c r="I9" s="1"/>
      <c r="J9" s="1"/>
    </row>
    <row r="10" spans="1:10" ht="9" customHeight="1" x14ac:dyDescent="0.25">
      <c r="A10" s="27"/>
      <c r="B10" s="1"/>
      <c r="C10" s="1"/>
      <c r="E10" s="1"/>
      <c r="F10" s="1"/>
      <c r="G10" s="1"/>
      <c r="H10" s="1"/>
      <c r="I10" s="1"/>
      <c r="J10" s="1"/>
    </row>
    <row r="11" spans="1:10" ht="43.5" customHeight="1" x14ac:dyDescent="0.35">
      <c r="A11" s="83" t="s">
        <v>92</v>
      </c>
      <c r="B11" s="83"/>
      <c r="C11" s="83"/>
      <c r="D11" s="83"/>
      <c r="E11" s="83"/>
      <c r="F11" s="83"/>
      <c r="G11" s="83"/>
      <c r="H11" s="1"/>
      <c r="I11" s="1"/>
      <c r="J11" s="1"/>
    </row>
    <row r="12" spans="1:10" ht="18" customHeight="1" x14ac:dyDescent="0.35">
      <c r="A12" s="75"/>
      <c r="B12" s="75"/>
      <c r="C12" s="75"/>
      <c r="D12" s="75"/>
      <c r="E12" s="75"/>
      <c r="F12" s="75"/>
      <c r="G12" s="75"/>
      <c r="H12" s="1"/>
      <c r="I12" s="1"/>
      <c r="J12" s="1"/>
    </row>
    <row r="13" spans="1:10" ht="33" customHeight="1" x14ac:dyDescent="0.35">
      <c r="A13" s="75"/>
      <c r="B13" s="76" t="s">
        <v>76</v>
      </c>
      <c r="C13" s="93" t="s">
        <v>77</v>
      </c>
      <c r="D13" s="97"/>
      <c r="E13" s="94"/>
      <c r="F13" s="75"/>
      <c r="G13" s="75"/>
      <c r="H13" s="1"/>
      <c r="I13" s="1"/>
      <c r="J13" s="1"/>
    </row>
    <row r="14" spans="1:10" ht="18" customHeight="1" x14ac:dyDescent="0.35">
      <c r="A14" s="75"/>
      <c r="B14" s="76" t="s">
        <v>78</v>
      </c>
      <c r="C14" s="93" t="s">
        <v>79</v>
      </c>
      <c r="D14" s="97"/>
      <c r="E14" s="94"/>
      <c r="F14" s="75"/>
      <c r="G14" s="75"/>
      <c r="H14" s="1"/>
      <c r="I14" s="1"/>
      <c r="J14" s="1"/>
    </row>
    <row r="15" spans="1:10" ht="61.5" customHeight="1" x14ac:dyDescent="0.35">
      <c r="A15" s="75"/>
      <c r="B15" s="96" t="s">
        <v>80</v>
      </c>
      <c r="C15" s="93" t="s">
        <v>81</v>
      </c>
      <c r="D15" s="94"/>
      <c r="E15" s="94"/>
      <c r="F15" s="75"/>
      <c r="G15" s="75"/>
      <c r="H15" s="1"/>
      <c r="I15" s="1"/>
      <c r="J15" s="1"/>
    </row>
    <row r="16" spans="1:10" ht="15" customHeight="1" x14ac:dyDescent="0.35">
      <c r="A16" s="75"/>
      <c r="B16" s="96"/>
      <c r="C16" s="93" t="s">
        <v>82</v>
      </c>
      <c r="D16" s="94"/>
      <c r="E16" s="78"/>
      <c r="F16" s="75"/>
      <c r="G16" s="75"/>
      <c r="H16" s="1"/>
      <c r="I16" s="1"/>
      <c r="J16" s="1"/>
    </row>
    <row r="17" spans="1:10" ht="15.75" customHeight="1" x14ac:dyDescent="0.35">
      <c r="A17" s="75"/>
      <c r="B17" s="96"/>
      <c r="C17" s="93" t="s">
        <v>83</v>
      </c>
      <c r="D17" s="94"/>
      <c r="E17" s="78"/>
      <c r="F17" s="75"/>
      <c r="G17" s="75"/>
      <c r="H17" s="1"/>
      <c r="I17" s="1"/>
      <c r="J17" s="1"/>
    </row>
    <row r="18" spans="1:10" ht="15" customHeight="1" x14ac:dyDescent="0.35">
      <c r="A18" s="75"/>
      <c r="B18" s="96"/>
      <c r="C18" s="93" t="s">
        <v>84</v>
      </c>
      <c r="D18" s="94"/>
      <c r="E18" s="78"/>
      <c r="F18" s="75"/>
      <c r="G18" s="75"/>
      <c r="H18" s="1"/>
      <c r="I18" s="1"/>
      <c r="J18" s="1"/>
    </row>
    <row r="19" spans="1:10" ht="16.5" customHeight="1" x14ac:dyDescent="0.35">
      <c r="A19" s="75"/>
      <c r="B19" s="92" t="s">
        <v>85</v>
      </c>
      <c r="C19" s="93" t="s">
        <v>93</v>
      </c>
      <c r="D19" s="94"/>
      <c r="E19" s="78"/>
      <c r="F19" s="75"/>
      <c r="G19" s="75"/>
      <c r="H19" s="1"/>
      <c r="I19" s="1"/>
      <c r="J19" s="1"/>
    </row>
    <row r="20" spans="1:10" ht="15" customHeight="1" x14ac:dyDescent="0.35">
      <c r="A20" s="75"/>
      <c r="B20" s="92"/>
      <c r="C20" s="93"/>
      <c r="D20" s="94"/>
      <c r="E20" s="78"/>
      <c r="F20" s="75"/>
      <c r="G20" s="75"/>
      <c r="H20" s="1"/>
      <c r="I20" s="1"/>
      <c r="J20" s="1"/>
    </row>
    <row r="21" spans="1:10" ht="18.75" customHeight="1" x14ac:dyDescent="0.25">
      <c r="A21" s="1"/>
      <c r="B21" s="79" t="s">
        <v>91</v>
      </c>
      <c r="C21" s="80"/>
      <c r="D21" s="1"/>
      <c r="E21" s="1"/>
      <c r="F21" s="1"/>
      <c r="G21" s="1"/>
      <c r="H21" s="1"/>
      <c r="I21" s="1"/>
      <c r="J21" s="1"/>
    </row>
    <row r="22" spans="1:10" ht="31.5" x14ac:dyDescent="0.25">
      <c r="A22" s="26" t="s">
        <v>0</v>
      </c>
      <c r="B22" s="26" t="s">
        <v>1</v>
      </c>
      <c r="C22" s="26" t="s">
        <v>3</v>
      </c>
      <c r="D22" s="26" t="s">
        <v>4</v>
      </c>
      <c r="E22" s="2"/>
      <c r="F22" s="2"/>
      <c r="G22" s="1"/>
      <c r="H22" s="1"/>
      <c r="I22" s="1"/>
      <c r="J22" s="1"/>
    </row>
    <row r="23" spans="1:10" ht="15.75" x14ac:dyDescent="0.25">
      <c r="A23" s="3">
        <v>1</v>
      </c>
      <c r="B23" s="3">
        <v>2</v>
      </c>
      <c r="C23" s="3">
        <v>3</v>
      </c>
      <c r="D23" s="3">
        <v>4</v>
      </c>
      <c r="E23" s="1"/>
      <c r="F23" s="1"/>
      <c r="G23" s="1"/>
      <c r="H23" s="1"/>
      <c r="I23" s="1"/>
      <c r="J23" s="1"/>
    </row>
    <row r="24" spans="1:10" ht="52.5" customHeight="1" x14ac:dyDescent="0.25">
      <c r="A24" s="28" t="s">
        <v>6</v>
      </c>
      <c r="B24" s="9" t="s">
        <v>73</v>
      </c>
      <c r="C24" s="10"/>
      <c r="D24" s="10"/>
      <c r="E24" s="1"/>
      <c r="F24" s="1"/>
      <c r="G24" s="1"/>
      <c r="H24" s="1"/>
      <c r="I24" s="1"/>
      <c r="J24" s="1"/>
    </row>
    <row r="25" spans="1:10" ht="31.5" x14ac:dyDescent="0.25">
      <c r="A25" s="29" t="s">
        <v>54</v>
      </c>
      <c r="B25" s="11" t="s">
        <v>29</v>
      </c>
      <c r="C25" s="13" t="s">
        <v>10</v>
      </c>
      <c r="D25" s="14">
        <v>45</v>
      </c>
      <c r="E25" s="1"/>
      <c r="F25" s="1"/>
      <c r="G25" s="1"/>
      <c r="H25" s="1"/>
      <c r="I25" s="1"/>
      <c r="J25" s="1"/>
    </row>
    <row r="26" spans="1:10" ht="31.5" x14ac:dyDescent="0.25">
      <c r="A26" s="13" t="s">
        <v>31</v>
      </c>
      <c r="B26" s="11" t="s">
        <v>32</v>
      </c>
      <c r="C26" s="13" t="s">
        <v>15</v>
      </c>
      <c r="D26" s="14">
        <v>1</v>
      </c>
      <c r="E26" s="1"/>
      <c r="F26" s="1"/>
      <c r="G26" s="1"/>
      <c r="H26" s="1"/>
      <c r="I26" s="1"/>
      <c r="J26" s="1"/>
    </row>
    <row r="27" spans="1:10" ht="31.5" x14ac:dyDescent="0.25">
      <c r="A27" s="13" t="s">
        <v>33</v>
      </c>
      <c r="B27" s="11" t="s">
        <v>34</v>
      </c>
      <c r="C27" s="13" t="s">
        <v>15</v>
      </c>
      <c r="D27" s="14">
        <v>1</v>
      </c>
      <c r="E27" s="1"/>
      <c r="F27" s="1"/>
      <c r="G27" s="1"/>
      <c r="H27" s="1"/>
      <c r="I27" s="1"/>
      <c r="J27" s="1"/>
    </row>
    <row r="28" spans="1:10" ht="31.5" x14ac:dyDescent="0.25">
      <c r="A28" s="29" t="s">
        <v>35</v>
      </c>
      <c r="B28" s="11" t="s">
        <v>95</v>
      </c>
      <c r="C28" s="13" t="s">
        <v>16</v>
      </c>
      <c r="D28" s="14">
        <v>4</v>
      </c>
      <c r="E28" s="1"/>
      <c r="F28" s="1"/>
      <c r="G28" s="1"/>
      <c r="H28" s="1"/>
      <c r="I28" s="1"/>
      <c r="J28" s="1"/>
    </row>
    <row r="29" spans="1:10" ht="15.75" x14ac:dyDescent="0.25">
      <c r="A29" s="13" t="s">
        <v>36</v>
      </c>
      <c r="B29" s="11" t="s">
        <v>37</v>
      </c>
      <c r="C29" s="13" t="s">
        <v>17</v>
      </c>
      <c r="D29" s="14">
        <v>10</v>
      </c>
      <c r="E29" s="1"/>
      <c r="F29" s="1"/>
      <c r="G29" s="1"/>
      <c r="H29" s="1"/>
      <c r="I29" s="1"/>
      <c r="J29" s="1"/>
    </row>
    <row r="30" spans="1:10" ht="33" customHeight="1" x14ac:dyDescent="0.25">
      <c r="A30" s="6" t="s">
        <v>38</v>
      </c>
      <c r="B30" s="4" t="s">
        <v>39</v>
      </c>
      <c r="C30" s="6" t="s">
        <v>17</v>
      </c>
      <c r="D30" s="7">
        <v>10</v>
      </c>
      <c r="E30" s="1"/>
      <c r="F30" s="1"/>
      <c r="G30" s="1"/>
      <c r="H30" s="1"/>
      <c r="I30" s="1"/>
      <c r="J30" s="1"/>
    </row>
    <row r="31" spans="1:10" ht="54.75" customHeight="1" x14ac:dyDescent="0.25">
      <c r="A31" s="29" t="s">
        <v>8</v>
      </c>
      <c r="B31" s="9" t="s">
        <v>68</v>
      </c>
      <c r="C31" s="13"/>
      <c r="D31" s="14"/>
      <c r="E31" s="1"/>
      <c r="F31" s="1"/>
      <c r="G31" s="1"/>
      <c r="H31" s="1"/>
      <c r="I31" s="1"/>
      <c r="J31" s="1"/>
    </row>
    <row r="32" spans="1:10" ht="31.5" x14ac:dyDescent="0.25">
      <c r="A32" s="29" t="s">
        <v>40</v>
      </c>
      <c r="B32" s="11" t="s">
        <v>29</v>
      </c>
      <c r="C32" s="13" t="s">
        <v>10</v>
      </c>
      <c r="D32" s="14">
        <v>40</v>
      </c>
      <c r="E32" s="1"/>
      <c r="F32" s="1"/>
      <c r="G32" s="1"/>
      <c r="H32" s="1"/>
      <c r="I32" s="1"/>
      <c r="J32" s="1"/>
    </row>
    <row r="33" spans="1:10" ht="31.5" x14ac:dyDescent="0.25">
      <c r="A33" s="29" t="s">
        <v>41</v>
      </c>
      <c r="B33" s="11" t="s">
        <v>32</v>
      </c>
      <c r="C33" s="13" t="s">
        <v>15</v>
      </c>
      <c r="D33" s="14">
        <v>1</v>
      </c>
      <c r="E33" s="1"/>
      <c r="F33" s="1"/>
      <c r="G33" s="1"/>
      <c r="H33" s="1"/>
      <c r="I33" s="1"/>
      <c r="J33" s="1"/>
    </row>
    <row r="34" spans="1:10" ht="31.5" x14ac:dyDescent="0.25">
      <c r="A34" s="13" t="s">
        <v>42</v>
      </c>
      <c r="B34" s="11" t="s">
        <v>34</v>
      </c>
      <c r="C34" s="13" t="s">
        <v>15</v>
      </c>
      <c r="D34" s="14">
        <v>1</v>
      </c>
      <c r="E34" s="1"/>
      <c r="F34" s="1"/>
      <c r="G34" s="1"/>
      <c r="H34" s="1"/>
      <c r="I34" s="1"/>
      <c r="J34" s="1"/>
    </row>
    <row r="35" spans="1:10" ht="31.5" x14ac:dyDescent="0.25">
      <c r="A35" s="13" t="s">
        <v>61</v>
      </c>
      <c r="B35" s="11" t="s">
        <v>95</v>
      </c>
      <c r="C35" s="13" t="s">
        <v>16</v>
      </c>
      <c r="D35" s="14">
        <v>3</v>
      </c>
      <c r="E35" s="1"/>
      <c r="F35" s="1"/>
      <c r="G35" s="1"/>
      <c r="H35" s="1"/>
      <c r="I35" s="1"/>
      <c r="J35" s="1"/>
    </row>
    <row r="36" spans="1:10" ht="31.5" x14ac:dyDescent="0.25">
      <c r="A36" s="6" t="s">
        <v>47</v>
      </c>
      <c r="B36" s="4" t="s">
        <v>39</v>
      </c>
      <c r="C36" s="6" t="s">
        <v>17</v>
      </c>
      <c r="D36" s="7">
        <v>10</v>
      </c>
      <c r="E36" s="1"/>
      <c r="F36" s="1"/>
      <c r="G36" s="1"/>
      <c r="H36" s="1"/>
      <c r="I36" s="1"/>
      <c r="J36" s="1"/>
    </row>
    <row r="37" spans="1:10" ht="47.25" x14ac:dyDescent="0.25">
      <c r="A37" s="68" t="s">
        <v>11</v>
      </c>
      <c r="B37" s="9" t="s">
        <v>69</v>
      </c>
      <c r="C37" s="28"/>
      <c r="D37" s="65"/>
      <c r="E37" s="1"/>
      <c r="F37" s="1"/>
      <c r="G37" s="1"/>
      <c r="H37" s="1"/>
      <c r="I37" s="1"/>
      <c r="J37" s="1"/>
    </row>
    <row r="38" spans="1:10" ht="31.5" x14ac:dyDescent="0.25">
      <c r="A38" s="29" t="s">
        <v>43</v>
      </c>
      <c r="B38" s="11" t="s">
        <v>29</v>
      </c>
      <c r="C38" s="13" t="s">
        <v>10</v>
      </c>
      <c r="D38" s="14">
        <v>40</v>
      </c>
      <c r="E38" s="1"/>
      <c r="F38" s="1"/>
      <c r="G38" s="1"/>
      <c r="H38" s="1"/>
      <c r="I38" s="1"/>
      <c r="J38" s="1"/>
    </row>
    <row r="39" spans="1:10" ht="31.5" x14ac:dyDescent="0.25">
      <c r="A39" s="29" t="s">
        <v>44</v>
      </c>
      <c r="B39" s="11" t="s">
        <v>32</v>
      </c>
      <c r="C39" s="13" t="s">
        <v>15</v>
      </c>
      <c r="D39" s="14">
        <v>1</v>
      </c>
      <c r="E39" s="1"/>
      <c r="F39" s="1"/>
      <c r="G39" s="1"/>
      <c r="H39" s="1"/>
      <c r="I39" s="1"/>
      <c r="J39" s="1"/>
    </row>
    <row r="40" spans="1:10" ht="31.5" x14ac:dyDescent="0.25">
      <c r="A40" s="13" t="s">
        <v>45</v>
      </c>
      <c r="B40" s="11" t="s">
        <v>34</v>
      </c>
      <c r="C40" s="13" t="s">
        <v>15</v>
      </c>
      <c r="D40" s="14">
        <v>1</v>
      </c>
      <c r="E40" s="1"/>
      <c r="F40" s="1"/>
      <c r="G40" s="1"/>
      <c r="H40" s="1"/>
      <c r="I40" s="1"/>
      <c r="J40" s="1"/>
    </row>
    <row r="41" spans="1:10" ht="31.5" x14ac:dyDescent="0.25">
      <c r="A41" s="13" t="s">
        <v>46</v>
      </c>
      <c r="B41" s="11" t="s">
        <v>95</v>
      </c>
      <c r="C41" s="13" t="s">
        <v>16</v>
      </c>
      <c r="D41" s="14">
        <v>3</v>
      </c>
      <c r="E41" s="1"/>
      <c r="F41" s="1"/>
      <c r="G41" s="1"/>
      <c r="H41" s="1"/>
      <c r="I41" s="1"/>
      <c r="J41" s="1"/>
    </row>
    <row r="42" spans="1:10" ht="31.5" x14ac:dyDescent="0.25">
      <c r="A42" s="6" t="s">
        <v>47</v>
      </c>
      <c r="B42" s="4" t="s">
        <v>39</v>
      </c>
      <c r="C42" s="6" t="s">
        <v>17</v>
      </c>
      <c r="D42" s="7">
        <v>4</v>
      </c>
      <c r="E42" s="1"/>
      <c r="F42" s="1"/>
      <c r="G42" s="1"/>
      <c r="H42" s="1"/>
      <c r="I42" s="1"/>
      <c r="J42" s="1"/>
    </row>
    <row r="43" spans="1:10" ht="78.75" x14ac:dyDescent="0.25">
      <c r="A43" s="28" t="s">
        <v>12</v>
      </c>
      <c r="B43" s="9" t="s">
        <v>71</v>
      </c>
      <c r="C43" s="28"/>
      <c r="D43" s="65"/>
      <c r="E43" s="1"/>
      <c r="F43" s="1"/>
      <c r="G43" s="1"/>
      <c r="H43" s="1"/>
      <c r="I43" s="1"/>
      <c r="J43" s="1"/>
    </row>
    <row r="44" spans="1:10" ht="39.75" customHeight="1" x14ac:dyDescent="0.25">
      <c r="A44" s="13" t="s">
        <v>48</v>
      </c>
      <c r="B44" s="11" t="s">
        <v>98</v>
      </c>
      <c r="C44" s="13" t="s">
        <v>16</v>
      </c>
      <c r="D44" s="14">
        <v>4</v>
      </c>
      <c r="E44" s="1"/>
      <c r="F44" s="1"/>
      <c r="G44" s="1"/>
      <c r="H44" s="1"/>
      <c r="I44" s="1"/>
      <c r="J44" s="1"/>
    </row>
    <row r="45" spans="1:10" ht="15.75" x14ac:dyDescent="0.25">
      <c r="A45" s="13" t="s">
        <v>49</v>
      </c>
      <c r="B45" s="11" t="s">
        <v>50</v>
      </c>
      <c r="C45" s="13" t="s">
        <v>10</v>
      </c>
      <c r="D45" s="14">
        <v>10</v>
      </c>
      <c r="E45" s="1"/>
      <c r="F45" s="1"/>
      <c r="G45" s="1"/>
      <c r="H45" s="1"/>
      <c r="I45" s="1"/>
      <c r="J45" s="1"/>
    </row>
    <row r="46" spans="1:10" ht="15.75" x14ac:dyDescent="0.25">
      <c r="A46" s="6" t="s">
        <v>51</v>
      </c>
      <c r="B46" s="4" t="s">
        <v>52</v>
      </c>
      <c r="C46" s="6" t="s">
        <v>10</v>
      </c>
      <c r="D46" s="7">
        <v>6</v>
      </c>
      <c r="E46" s="1"/>
      <c r="F46" s="1"/>
      <c r="G46" s="1"/>
      <c r="H46" s="1"/>
      <c r="I46" s="1"/>
      <c r="J46" s="1"/>
    </row>
    <row r="47" spans="1:10" ht="82.5" customHeight="1" thickBot="1" x14ac:dyDescent="0.3">
      <c r="A47" s="56" t="s">
        <v>25</v>
      </c>
      <c r="B47" s="74" t="s">
        <v>70</v>
      </c>
      <c r="C47" s="56" t="s">
        <v>19</v>
      </c>
      <c r="D47" s="7">
        <v>1</v>
      </c>
      <c r="E47" s="1"/>
      <c r="F47" s="1"/>
      <c r="G47" s="1"/>
      <c r="H47" s="1"/>
      <c r="I47" s="1"/>
      <c r="J47" s="1"/>
    </row>
    <row r="48" spans="1:10" ht="13.5" thickTop="1" x14ac:dyDescent="0.2"/>
    <row r="49" spans="1:4" ht="15.75" x14ac:dyDescent="0.2">
      <c r="A49" s="70" t="s">
        <v>59</v>
      </c>
      <c r="B49" s="71"/>
      <c r="C49" s="71" t="s">
        <v>66</v>
      </c>
      <c r="D49" s="69"/>
    </row>
    <row r="50" spans="1:4" ht="15.75" x14ac:dyDescent="0.25">
      <c r="A50" s="72"/>
      <c r="B50" s="72"/>
      <c r="C50" s="72"/>
      <c r="D50" s="69"/>
    </row>
    <row r="51" spans="1:4" ht="15.75" x14ac:dyDescent="0.25">
      <c r="A51" s="72" t="s">
        <v>75</v>
      </c>
      <c r="B51" s="72"/>
      <c r="C51" s="72" t="s">
        <v>64</v>
      </c>
      <c r="D51" s="69"/>
    </row>
    <row r="52" spans="1:4" x14ac:dyDescent="0.2">
      <c r="A52" s="69"/>
      <c r="B52" s="69"/>
      <c r="C52" s="69"/>
      <c r="D52" s="69"/>
    </row>
    <row r="53" spans="1:4" ht="34.5" customHeight="1" x14ac:dyDescent="0.2">
      <c r="A53" s="90" t="s">
        <v>86</v>
      </c>
      <c r="B53" s="91"/>
      <c r="C53" s="86"/>
    </row>
    <row r="54" spans="1:4" ht="2.25" hidden="1" customHeight="1" x14ac:dyDescent="0.2">
      <c r="A54" s="90"/>
      <c r="B54" s="91"/>
      <c r="C54" s="86"/>
    </row>
    <row r="55" spans="1:4" ht="29.25" customHeight="1" x14ac:dyDescent="0.2">
      <c r="A55" s="86" t="s">
        <v>87</v>
      </c>
      <c r="B55" s="91"/>
      <c r="C55" s="86" t="s">
        <v>88</v>
      </c>
      <c r="D55" s="88"/>
    </row>
    <row r="56" spans="1:4" hidden="1" x14ac:dyDescent="0.2">
      <c r="A56" s="86"/>
      <c r="B56" s="91"/>
      <c r="C56" s="89"/>
      <c r="D56" s="88"/>
    </row>
    <row r="57" spans="1:4" x14ac:dyDescent="0.2">
      <c r="A57" s="86" t="s">
        <v>89</v>
      </c>
      <c r="B57" s="87"/>
      <c r="C57" s="86" t="s">
        <v>90</v>
      </c>
      <c r="D57" s="88"/>
    </row>
    <row r="58" spans="1:4" ht="24.75" customHeight="1" x14ac:dyDescent="0.2">
      <c r="A58" s="87"/>
      <c r="B58" s="87"/>
      <c r="C58" s="89"/>
      <c r="D58" s="88"/>
    </row>
    <row r="59" spans="1:4" ht="15.75" hidden="1" x14ac:dyDescent="0.2">
      <c r="A59" s="87"/>
      <c r="B59" s="87"/>
      <c r="C59" s="77"/>
    </row>
    <row r="60" spans="1:4" ht="15.75" hidden="1" x14ac:dyDescent="0.2">
      <c r="A60" s="87"/>
      <c r="B60" s="87"/>
      <c r="C60" s="77"/>
    </row>
    <row r="61" spans="1:4" ht="15.75" hidden="1" x14ac:dyDescent="0.2">
      <c r="A61" s="87"/>
      <c r="B61" s="87"/>
      <c r="C61" s="77"/>
    </row>
    <row r="62" spans="1:4" ht="15.75" hidden="1" x14ac:dyDescent="0.2">
      <c r="A62" s="87"/>
      <c r="B62" s="87"/>
      <c r="C62" s="77"/>
    </row>
    <row r="63" spans="1:4" ht="15.75" hidden="1" x14ac:dyDescent="0.2">
      <c r="A63" s="87"/>
      <c r="B63" s="87"/>
      <c r="C63" s="77"/>
    </row>
    <row r="64" spans="1:4" ht="15.75" hidden="1" x14ac:dyDescent="0.2">
      <c r="A64" s="87"/>
      <c r="B64" s="87"/>
      <c r="C64" s="77"/>
    </row>
    <row r="65" spans="1:3" ht="15.75" hidden="1" x14ac:dyDescent="0.2">
      <c r="A65" s="87"/>
      <c r="B65" s="87"/>
      <c r="C65" s="77"/>
    </row>
    <row r="66" spans="1:3" ht="15.75" hidden="1" x14ac:dyDescent="0.2">
      <c r="A66" s="87"/>
      <c r="B66" s="87"/>
      <c r="C66" s="77"/>
    </row>
    <row r="67" spans="1:3" ht="15.75" hidden="1" x14ac:dyDescent="0.2">
      <c r="A67" s="87"/>
      <c r="B67" s="87"/>
      <c r="C67" s="77"/>
    </row>
    <row r="68" spans="1:3" ht="15.75" hidden="1" x14ac:dyDescent="0.2">
      <c r="A68" s="87"/>
      <c r="B68" s="87"/>
      <c r="C68" s="77"/>
    </row>
    <row r="69" spans="1:3" ht="15.75" hidden="1" x14ac:dyDescent="0.2">
      <c r="A69" s="87"/>
      <c r="B69" s="87"/>
      <c r="C69" s="77"/>
    </row>
    <row r="70" spans="1:3" ht="15.75" hidden="1" x14ac:dyDescent="0.2">
      <c r="A70" s="87"/>
      <c r="B70" s="87"/>
      <c r="C70" s="77"/>
    </row>
    <row r="71" spans="1:3" ht="4.5" hidden="1" customHeight="1" x14ac:dyDescent="0.2">
      <c r="A71" s="87"/>
      <c r="B71" s="87"/>
      <c r="C71" s="77"/>
    </row>
    <row r="72" spans="1:3" ht="15.75" hidden="1" x14ac:dyDescent="0.2">
      <c r="A72" s="87"/>
      <c r="B72" s="87"/>
      <c r="C72" s="77"/>
    </row>
    <row r="73" spans="1:3" ht="15.75" hidden="1" x14ac:dyDescent="0.2">
      <c r="A73" s="87"/>
      <c r="B73" s="87"/>
      <c r="C73" s="77"/>
    </row>
    <row r="74" spans="1:3" ht="15.75" hidden="1" x14ac:dyDescent="0.2">
      <c r="A74" s="87"/>
      <c r="B74" s="87"/>
      <c r="C74" s="77"/>
    </row>
    <row r="75" spans="1:3" ht="15.75" hidden="1" x14ac:dyDescent="0.2">
      <c r="A75" s="87"/>
      <c r="B75" s="87"/>
      <c r="C75" s="77"/>
    </row>
    <row r="76" spans="1:3" ht="15.75" hidden="1" x14ac:dyDescent="0.2">
      <c r="A76" s="87"/>
      <c r="B76" s="87"/>
      <c r="C76" s="77"/>
    </row>
    <row r="77" spans="1:3" ht="15.75" hidden="1" x14ac:dyDescent="0.2">
      <c r="A77" s="87"/>
      <c r="B77" s="87"/>
      <c r="C77" s="77"/>
    </row>
    <row r="78" spans="1:3" ht="15.75" hidden="1" x14ac:dyDescent="0.2">
      <c r="A78" s="87"/>
      <c r="B78" s="87"/>
      <c r="C78" s="77"/>
    </row>
    <row r="79" spans="1:3" ht="15.75" hidden="1" x14ac:dyDescent="0.2">
      <c r="A79" s="87"/>
      <c r="B79" s="87"/>
      <c r="C79" s="77"/>
    </row>
    <row r="80" spans="1:3" ht="15.75" hidden="1" x14ac:dyDescent="0.2">
      <c r="A80" s="87"/>
      <c r="B80" s="87"/>
      <c r="C80" s="77"/>
    </row>
    <row r="81" spans="1:3" ht="15.75" hidden="1" x14ac:dyDescent="0.2">
      <c r="A81" s="87"/>
      <c r="B81" s="87"/>
      <c r="C81" s="77"/>
    </row>
    <row r="82" spans="1:3" ht="15.75" hidden="1" x14ac:dyDescent="0.2">
      <c r="A82" s="87"/>
      <c r="B82" s="87"/>
      <c r="C82" s="77"/>
    </row>
    <row r="83" spans="1:3" ht="15.75" hidden="1" x14ac:dyDescent="0.2">
      <c r="A83" s="87"/>
      <c r="B83" s="87"/>
      <c r="C83" s="77"/>
    </row>
    <row r="84" spans="1:3" ht="15.75" hidden="1" x14ac:dyDescent="0.2">
      <c r="A84" s="87"/>
      <c r="B84" s="87"/>
      <c r="C84" s="77"/>
    </row>
    <row r="85" spans="1:3" ht="15.75" hidden="1" x14ac:dyDescent="0.2">
      <c r="A85" s="87"/>
      <c r="B85" s="87"/>
      <c r="C85" s="77"/>
    </row>
    <row r="86" spans="1:3" ht="15.75" hidden="1" x14ac:dyDescent="0.2">
      <c r="A86" s="87"/>
      <c r="B86" s="87"/>
      <c r="C86" s="77"/>
    </row>
    <row r="87" spans="1:3" ht="15.75" hidden="1" x14ac:dyDescent="0.2">
      <c r="A87" s="87"/>
      <c r="B87" s="87"/>
      <c r="C87" s="77"/>
    </row>
    <row r="88" spans="1:3" ht="15.75" hidden="1" x14ac:dyDescent="0.2">
      <c r="A88" s="87"/>
      <c r="B88" s="87"/>
      <c r="C88" s="77"/>
    </row>
    <row r="89" spans="1:3" ht="15.75" hidden="1" x14ac:dyDescent="0.2">
      <c r="A89" s="87"/>
      <c r="B89" s="87"/>
      <c r="C89" s="77"/>
    </row>
  </sheetData>
  <mergeCells count="17">
    <mergeCell ref="B19:B20"/>
    <mergeCell ref="C19:D20"/>
    <mergeCell ref="C53:C54"/>
    <mergeCell ref="A9:D9"/>
    <mergeCell ref="A11:G11"/>
    <mergeCell ref="B15:B18"/>
    <mergeCell ref="C16:D16"/>
    <mergeCell ref="C17:D17"/>
    <mergeCell ref="C18:D18"/>
    <mergeCell ref="C13:E13"/>
    <mergeCell ref="C14:E14"/>
    <mergeCell ref="C15:E15"/>
    <mergeCell ref="A57:B89"/>
    <mergeCell ref="C57:D58"/>
    <mergeCell ref="C55:D56"/>
    <mergeCell ref="A53:B54"/>
    <mergeCell ref="A55:B56"/>
  </mergeCells>
  <phoneticPr fontId="2" type="noConversion"/>
  <printOptions horizontalCentered="1"/>
  <pageMargins left="0.94488188976377963" right="0.39370078740157483" top="0.78740157480314965" bottom="0.78740157480314965" header="0.11811023622047245" footer="0.11811023622047245"/>
  <pageSetup paperSize="9" scale="91" orientation="portrait" r:id="rId1"/>
  <headerFooter alignWithMargins="0"/>
  <rowBreaks count="1" manualBreakCount="1">
    <brk id="3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смета 2014</vt:lpstr>
      <vt:lpstr>объемы 2014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DementyevaUV</cp:lastModifiedBy>
  <cp:lastPrinted>2015-09-16T09:18:50Z</cp:lastPrinted>
  <dcterms:created xsi:type="dcterms:W3CDTF">2006-04-18T08:22:03Z</dcterms:created>
  <dcterms:modified xsi:type="dcterms:W3CDTF">2016-04-13T08:30:46Z</dcterms:modified>
</cp:coreProperties>
</file>