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450" windowHeight="11700"/>
  </bookViews>
  <sheets>
    <sheet name="Смета_ПРИЛ_3Б" sheetId="1" r:id="rId1"/>
    <sheet name="Физ.объем_ПРИЛ_3А" sheetId="3" r:id="rId2"/>
    <sheet name="Номенкл_ПРИЛ_1" sheetId="5" r:id="rId3"/>
    <sheet name="График_ПРИЛ_2 " sheetId="6" r:id="rId4"/>
  </sheets>
  <definedNames>
    <definedName name="_xlnm.Print_Area" localSheetId="3">'График_ПРИЛ_2 '!$A$1:$O$13</definedName>
    <definedName name="_xlnm.Print_Area" localSheetId="0">Смета_ПРИЛ_3Б!$A$1:$H$18</definedName>
    <definedName name="_xlnm.Print_Area" localSheetId="1">Физ.объем_ПРИЛ_3А!$A$1:$E$18</definedName>
  </definedNames>
  <calcPr calcId="145621"/>
</workbook>
</file>

<file path=xl/calcChain.xml><?xml version="1.0" encoding="utf-8"?>
<calcChain xmlns="http://schemas.openxmlformats.org/spreadsheetml/2006/main">
  <c r="G15" i="1" l="1"/>
  <c r="E13" i="1" l="1"/>
  <c r="G13" i="1" s="1"/>
  <c r="E12" i="1"/>
  <c r="G12" i="1" s="1"/>
  <c r="E11" i="1"/>
  <c r="G11" i="1" s="1"/>
  <c r="E10" i="1"/>
  <c r="G10" i="1" s="1"/>
  <c r="E9" i="1"/>
  <c r="G9" i="1" s="1"/>
  <c r="G14" i="1" l="1"/>
</calcChain>
</file>

<file path=xl/sharedStrings.xml><?xml version="1.0" encoding="utf-8"?>
<sst xmlns="http://schemas.openxmlformats.org/spreadsheetml/2006/main" count="141" uniqueCount="87">
  <si>
    <t>№ п/п</t>
  </si>
  <si>
    <t>Наименование работ</t>
  </si>
  <si>
    <t>*Обоснование сметной стоимости</t>
  </si>
  <si>
    <t>Единицы измерения</t>
  </si>
  <si>
    <t>Цена за единицу, руб.</t>
  </si>
  <si>
    <t>Кол-во</t>
  </si>
  <si>
    <t>Стоимость</t>
  </si>
  <si>
    <t>Примечание</t>
  </si>
  <si>
    <t>Ознакомление с запросом заказчика, составление сметно-договорной документации</t>
  </si>
  <si>
    <t>Три фазы токопровода 6-20 кВ</t>
  </si>
  <si>
    <t>Подбор , систематизация и анализ нормативно-технических, справочно-информационных и других документов. Подбор и подготовка к отправке на объект приборов; составление перечня необходимых инструментов, приспособлений, испытательного оборудования и аппаратуры к работе. Подготовка рабочих мест на объекте.</t>
  </si>
  <si>
    <t>Т.5., Разд. 15.2. 
п. 15.2.06.02 
гр. обор. 5.4</t>
  </si>
  <si>
    <t>Составление замечаний по технической документацией. Определение технического состояния оборудования.</t>
  </si>
  <si>
    <t>Т.5., Разд. 15.2. 
п. 15.2.06.03 
гр. обор. 5.4</t>
  </si>
  <si>
    <t>Измерение при работе в действующих электроустановках сопротивления изоляции обмоток и отдельных конструктивных узлов, определение степени увлажненности изоляции при приложении выпрямленного напряжения.</t>
  </si>
  <si>
    <t>Т.5. Разд. 15.2 
п.15.2.06.05. 
гр. обор. 5.4 к=1,3
(общая часть п.15)</t>
  </si>
  <si>
    <t>Обработка материалов по измерениям и испытаниям и анализ полученных результатов</t>
  </si>
  <si>
    <t xml:space="preserve">Т.5., Разд.15.2
п.15.2.06.12.
 гр. обор. 5.4 </t>
  </si>
  <si>
    <t xml:space="preserve">Составление протоколов испытаний, таблиц результатов, графиков. Составление рекомендаций по совершенствованию эксплуатации и повышению надежности работы электрооборудования. </t>
  </si>
  <si>
    <t>Т.5., Разд. 15.2.
п.15.2.06.13. 
гр. обор. 5.4</t>
  </si>
  <si>
    <t>ИТОГО:</t>
  </si>
  <si>
    <t>*Обоснование стоимости взято по "Прейскуранту на экспериментально-наладочные работы по совершенствованию технологии и эксплуатации электростанций и сетей" том 5, утвержденному приказом Минэнерго СССР от 11.09.91 г. №92а (Прейскурант ОРГРЭС выпуска 1991 года)</t>
  </si>
  <si>
    <t xml:space="preserve">Диагностика изоляции 10 поясов изоляторов  по характеристикам ЧР комплектного экранированного токопровода трехфазного с воздушным охлаждением (токопровод длинной 100 м с поясом изоляции через каждые 1,5 м) </t>
  </si>
  <si>
    <t>Путятин А.Е.</t>
  </si>
  <si>
    <t>Наименование ОС</t>
  </si>
  <si>
    <t>Токопроводы ГРЭС-3</t>
  </si>
  <si>
    <t>ТЭЦ</t>
  </si>
  <si>
    <t>Вид оборудования</t>
  </si>
  <si>
    <t>Диспетчерское наименование</t>
  </si>
  <si>
    <t>Год ввода</t>
  </si>
  <si>
    <t>Марка</t>
  </si>
  <si>
    <t>Вид услуг</t>
  </si>
  <si>
    <t xml:space="preserve">ГРЭС-3 </t>
  </si>
  <si>
    <t>А.Е. Путятин</t>
  </si>
  <si>
    <t>Токопровод</t>
  </si>
  <si>
    <t>ТЗК-6-1600</t>
  </si>
  <si>
    <t>1976-2007</t>
  </si>
  <si>
    <t>Токопровод блочного трансформатора Т-1</t>
  </si>
  <si>
    <t>Токопровод блочного трансформатора Т-2</t>
  </si>
  <si>
    <t>Токопровод блочного трансформатора Т-3</t>
  </si>
  <si>
    <t>Токопровод блочного трансформатора Т-4</t>
  </si>
  <si>
    <t>Токопровод блочного трансформатора Т-5</t>
  </si>
  <si>
    <t>Токопровод  трансформатора связи Т-21</t>
  </si>
  <si>
    <t>Токопровод  трансформатора связи Т-11</t>
  </si>
  <si>
    <t>Токопровод  трансформатора связи Т-12</t>
  </si>
  <si>
    <t xml:space="preserve">                                                                                                                                                                                   Утверждаю</t>
  </si>
  <si>
    <t>Начальник ЭТС</t>
  </si>
  <si>
    <t>Номенклатура и технические характеристики испытываемого оборудования  оборудования ГРЭС-3</t>
  </si>
  <si>
    <t>испытания</t>
  </si>
  <si>
    <t xml:space="preserve">                                                                                                                           Утверждаю</t>
  </si>
  <si>
    <t xml:space="preserve">                                                                                                _______________________2015г.</t>
  </si>
  <si>
    <t>Инв. номер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</si>
  <si>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</si>
  <si>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</si>
  <si>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</si>
  <si>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</si>
  <si>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</si>
  <si>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</si>
  <si>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</si>
  <si>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</si>
  <si>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</si>
  <si>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</si>
  <si>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</si>
  <si>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</si>
  <si>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Начальник ЭТС ГРЭС-3</t>
  </si>
  <si>
    <t xml:space="preserve">
Путятин А.Е.</t>
  </si>
  <si>
    <t>График работ по высоковольтным испытаниям изоляции высоковольтного оборудования
 по характеристикам ЧР (Высоковольтный токопровод ЗРУ-6кВ,  ОУТ-1, ОУТ-2; ГРЭС-3)".</t>
  </si>
  <si>
    <t>03_40208
03_20160
03_20179</t>
  </si>
  <si>
    <t xml:space="preserve">Смета </t>
  </si>
  <si>
    <t xml:space="preserve">                                                                                                                                                        _______________________2015 г.</t>
  </si>
  <si>
    <t xml:space="preserve">                                                                              Утверждаю</t>
  </si>
  <si>
    <t xml:space="preserve">                                                                                               И. о. главного инженера ГРЭС-3 ПАО "Мосэнерго"</t>
  </si>
  <si>
    <t xml:space="preserve">                                                                                                ____________________ В.Е. Орлов</t>
  </si>
  <si>
    <t xml:space="preserve">                                                                                  И. о. главного инженера ГРЭС-3 филиал ПАО "Мосэнерго"</t>
  </si>
  <si>
    <t xml:space="preserve">                                                                                      _______________________В.Е. Орлов</t>
  </si>
  <si>
    <t>Физический объём</t>
  </si>
  <si>
    <t xml:space="preserve"> Утверждаю
И.о. главного инженера ГРЭС-3 филиал ПАО "Мосэнерго"
_______________________В.Е. Орлов              _______________________ 2015г.</t>
  </si>
  <si>
    <t xml:space="preserve">                                                                                      _______________________ 2015г.</t>
  </si>
  <si>
    <t>** При определении цены применен индекс пересчета "17,25" .</t>
  </si>
  <si>
    <t>Приложение №1 к Т.З. "Обследование высоковольтного электротехнического оборудования по характеристикам ЧР ТЭС - филиалов ПАО "Мосэнерго" (Высоковольтный токопровод ЗРУ-6кВ,  ОУТ-1, ОУТ-2); ГРЭС-3</t>
  </si>
  <si>
    <t>Приложение №2 к Техническому заданию " "Обследование высоковольтного электротехнического оборудования по характеристикам ЧР ТЭС - филиалов ПАО "Мосэнерго" (Высоковольтный токопровод ЗРУ-6кВ,  ОУТ-1, ОУТ-2); ГРЭС-3".</t>
  </si>
  <si>
    <t>Обследование высоковольтного электротехнического оборудования по характеристикам ЧР ТЭС - филиалов ПАО "Мосэнерго" (Высоковольтный токопровод ЗРУ-6кВ,  ОУТ-1, ОУТ-2; ГРЭС-3</t>
  </si>
  <si>
    <t>Обследование высоковольтного электротехнического оборудования по характеристикам ЧР ТЭС - филиалов ПАО "Мосэнерго" (Высоковольтный токопровод ЗРУ-6кВ,  ОУТ-1, ОУТ-2); ГРЭС-3</t>
  </si>
  <si>
    <t xml:space="preserve">                                                                                                                                                      Директор ГРЭС-3 филиал ПАО "Мосэнерго"</t>
  </si>
  <si>
    <t xml:space="preserve">                                                                                                                                                        _______________________А.Л. Шалатонов</t>
  </si>
  <si>
    <t>Приложение 3</t>
  </si>
  <si>
    <t>**ВСЕГО (с коэффициентом 17,91):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</si>
</sst>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2"/>
      <name val="Calibri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18" fillId="0" borderId="0"/>
    <xf numFmtId="0" fontId="18" fillId="0" borderId="0"/>
  </cellStyleXfs>
  <cellXfs count="112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/>
    </xf>
    <xf numFmtId="0" fontId="1" fillId="0" borderId="0" xfId="1"/>
    <xf numFmtId="0" fontId="2" fillId="0" borderId="0" xfId="1" applyFont="1" applyAlignme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49" fontId="4" fillId="0" borderId="2" xfId="1" applyNumberFormat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3" fontId="4" fillId="0" borderId="2" xfId="1" applyNumberFormat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2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43" fontId="3" fillId="0" borderId="11" xfId="1" applyNumberFormat="1" applyFont="1" applyBorder="1" applyAlignment="1">
      <alignment horizontal="center"/>
    </xf>
    <xf numFmtId="0" fontId="4" fillId="0" borderId="12" xfId="1" applyFont="1" applyBorder="1" applyAlignment="1">
      <alignment horizontal="left" vertical="center" wrapText="1"/>
    </xf>
    <xf numFmtId="0" fontId="5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/>
    </xf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1" fontId="12" fillId="0" borderId="14" xfId="0" applyNumberFormat="1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center" vertical="top" wrapText="1"/>
    </xf>
    <xf numFmtId="0" fontId="13" fillId="0" borderId="14" xfId="0" applyFont="1" applyBorder="1" applyAlignment="1">
      <alignment horizontal="center" vertical="center" wrapText="1"/>
    </xf>
    <xf numFmtId="0" fontId="14" fillId="0" borderId="0" xfId="0" applyFont="1"/>
    <xf numFmtId="0" fontId="4" fillId="0" borderId="0" xfId="1" applyFont="1" applyAlignment="1"/>
    <xf numFmtId="0" fontId="8" fillId="0" borderId="0" xfId="2" applyFont="1"/>
    <xf numFmtId="0" fontId="5" fillId="0" borderId="0" xfId="2" applyFont="1"/>
    <xf numFmtId="0" fontId="9" fillId="0" borderId="0" xfId="2" applyFont="1" applyAlignment="1">
      <alignment horizontal="right"/>
    </xf>
    <xf numFmtId="0" fontId="8" fillId="0" borderId="0" xfId="2" applyFont="1" applyAlignment="1"/>
    <xf numFmtId="0" fontId="7" fillId="0" borderId="0" xfId="2" applyAlignment="1"/>
    <xf numFmtId="0" fontId="4" fillId="0" borderId="0" xfId="1" applyFont="1"/>
    <xf numFmtId="0" fontId="3" fillId="0" borderId="0" xfId="1" applyFont="1" applyAlignment="1">
      <alignment horizontal="right"/>
    </xf>
    <xf numFmtId="0" fontId="3" fillId="0" borderId="1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14" xfId="1" applyFont="1" applyBorder="1" applyAlignment="1">
      <alignment horizontal="center" vertical="top" wrapText="1"/>
    </xf>
    <xf numFmtId="0" fontId="4" fillId="0" borderId="16" xfId="1" applyFont="1" applyFill="1" applyBorder="1" applyAlignment="1">
      <alignment horizontal="left" vertical="top"/>
    </xf>
    <xf numFmtId="0" fontId="4" fillId="0" borderId="17" xfId="1" applyFont="1" applyBorder="1" applyAlignment="1">
      <alignment vertical="top"/>
    </xf>
    <xf numFmtId="0" fontId="4" fillId="0" borderId="14" xfId="1" applyFont="1" applyFill="1" applyBorder="1" applyAlignment="1">
      <alignment vertical="top" wrapText="1"/>
    </xf>
    <xf numFmtId="0" fontId="4" fillId="2" borderId="14" xfId="1" applyFont="1" applyFill="1" applyBorder="1" applyAlignment="1">
      <alignment vertical="top" wrapText="1"/>
    </xf>
    <xf numFmtId="0" fontId="4" fillId="3" borderId="14" xfId="1" applyFont="1" applyFill="1" applyBorder="1" applyAlignment="1">
      <alignment vertical="top" wrapText="1"/>
    </xf>
    <xf numFmtId="0" fontId="4" fillId="2" borderId="17" xfId="1" applyFont="1" applyFill="1" applyBorder="1" applyAlignment="1">
      <alignment vertical="top"/>
    </xf>
    <xf numFmtId="0" fontId="17" fillId="0" borderId="0" xfId="1" applyFont="1" applyFill="1"/>
    <xf numFmtId="0" fontId="19" fillId="0" borderId="0" xfId="0" applyFont="1" applyAlignment="1">
      <alignment horizontal="right" vertical="top"/>
    </xf>
    <xf numFmtId="2" fontId="5" fillId="0" borderId="0" xfId="1" applyNumberFormat="1" applyFont="1"/>
    <xf numFmtId="2" fontId="5" fillId="0" borderId="0" xfId="1" applyNumberFormat="1" applyFont="1" applyAlignment="1">
      <alignment vertical="center" wrapText="1"/>
    </xf>
    <xf numFmtId="2" fontId="22" fillId="0" borderId="0" xfId="1" applyNumberFormat="1" applyFont="1" applyAlignment="1">
      <alignment vertical="center" wrapText="1"/>
    </xf>
    <xf numFmtId="43" fontId="22" fillId="0" borderId="0" xfId="1" applyNumberFormat="1" applyFont="1" applyAlignment="1">
      <alignment vertical="center" wrapText="1"/>
    </xf>
    <xf numFmtId="0" fontId="22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43" fontId="23" fillId="0" borderId="0" xfId="1" applyNumberFormat="1" applyFont="1" applyAlignment="1">
      <alignment vertical="center" wrapText="1"/>
    </xf>
    <xf numFmtId="0" fontId="23" fillId="0" borderId="0" xfId="1" applyFont="1" applyAlignment="1">
      <alignment vertical="center" wrapText="1"/>
    </xf>
    <xf numFmtId="2" fontId="23" fillId="0" borderId="0" xfId="1" applyNumberFormat="1" applyFont="1" applyAlignment="1">
      <alignment vertical="center" wrapText="1"/>
    </xf>
    <xf numFmtId="43" fontId="5" fillId="0" borderId="0" xfId="1" applyNumberFormat="1" applyFont="1"/>
    <xf numFmtId="0" fontId="3" fillId="0" borderId="0" xfId="1" applyFont="1" applyAlignment="1">
      <alignment vertical="center"/>
    </xf>
    <xf numFmtId="0" fontId="10" fillId="0" borderId="0" xfId="1" applyFont="1"/>
    <xf numFmtId="0" fontId="3" fillId="0" borderId="0" xfId="1" applyFont="1" applyAlignment="1"/>
    <xf numFmtId="0" fontId="4" fillId="0" borderId="15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4" fillId="0" borderId="13" xfId="1" applyFont="1" applyBorder="1" applyAlignment="1">
      <alignment wrapText="1"/>
    </xf>
    <xf numFmtId="0" fontId="4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2" fillId="0" borderId="0" xfId="1" applyFont="1" applyAlignment="1"/>
    <xf numFmtId="0" fontId="1" fillId="0" borderId="0" xfId="1"/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8" xfId="1" applyFont="1" applyBorder="1" applyAlignment="1">
      <alignment horizontal="right" vertical="center" wrapText="1"/>
    </xf>
    <xf numFmtId="0" fontId="5" fillId="0" borderId="9" xfId="1" applyFont="1" applyBorder="1" applyAlignment="1">
      <alignment horizontal="right" vertical="center" wrapText="1"/>
    </xf>
    <xf numFmtId="0" fontId="5" fillId="0" borderId="10" xfId="1" applyFont="1" applyBorder="1" applyAlignment="1">
      <alignment horizontal="right" vertical="center" wrapText="1"/>
    </xf>
    <xf numFmtId="0" fontId="3" fillId="0" borderId="8" xfId="1" applyFont="1" applyBorder="1" applyAlignment="1">
      <alignment horizontal="right"/>
    </xf>
    <xf numFmtId="0" fontId="3" fillId="0" borderId="9" xfId="1" applyFont="1" applyBorder="1" applyAlignment="1">
      <alignment horizontal="right"/>
    </xf>
    <xf numFmtId="0" fontId="3" fillId="0" borderId="10" xfId="1" applyFont="1" applyBorder="1" applyAlignment="1">
      <alignment horizontal="right"/>
    </xf>
    <xf numFmtId="0" fontId="3" fillId="0" borderId="0" xfId="1" applyFont="1" applyAlignment="1"/>
    <xf numFmtId="0" fontId="14" fillId="0" borderId="0" xfId="0" applyFont="1" applyAlignment="1"/>
    <xf numFmtId="0" fontId="20" fillId="0" borderId="0" xfId="1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0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0" fontId="3" fillId="0" borderId="0" xfId="2" applyFont="1" applyBorder="1" applyAlignment="1">
      <alignment horizontal="left" wrapText="1"/>
    </xf>
    <xf numFmtId="0" fontId="3" fillId="0" borderId="0" xfId="2" applyFont="1" applyBorder="1" applyAlignment="1">
      <alignment horizontal="left" vertical="top" wrapText="1"/>
    </xf>
    <xf numFmtId="0" fontId="3" fillId="0" borderId="0" xfId="2" applyFont="1" applyAlignment="1">
      <alignment horizontal="right" wrapText="1"/>
    </xf>
    <xf numFmtId="0" fontId="3" fillId="0" borderId="0" xfId="2" applyFont="1" applyAlignment="1">
      <alignment horizontal="right"/>
    </xf>
    <xf numFmtId="0" fontId="9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6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/>
    </xf>
  </cellXfs>
  <cellStyles count="5">
    <cellStyle name="Normal 2" xfId="3"/>
    <cellStyle name="Normal 3" xfId="4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view="pageBreakPreview" zoomScale="80" zoomScaleNormal="100" zoomScaleSheetLayoutView="80" workbookViewId="0">
      <selection activeCell="H15" sqref="H15"/>
    </sheetView>
  </sheetViews>
  <sheetFormatPr defaultColWidth="9.140625" defaultRowHeight="12.75" x14ac:dyDescent="0.2"/>
  <cols>
    <col min="1" max="1" width="3.85546875" style="1" customWidth="1"/>
    <col min="2" max="2" width="53.7109375" style="3" customWidth="1"/>
    <col min="3" max="3" width="21.5703125" style="1" customWidth="1"/>
    <col min="4" max="4" width="14.42578125" style="4" customWidth="1"/>
    <col min="5" max="5" width="14.5703125" style="1" customWidth="1"/>
    <col min="6" max="6" width="12" style="1" customWidth="1"/>
    <col min="7" max="7" width="15.85546875" style="1" customWidth="1"/>
    <col min="8" max="8" width="15" style="1" customWidth="1"/>
    <col min="9" max="9" width="9.140625" style="1"/>
    <col min="10" max="11" width="12.140625" style="1" customWidth="1"/>
    <col min="12" max="13" width="13.28515625" style="1" customWidth="1"/>
    <col min="14" max="14" width="11.5703125" style="1" customWidth="1"/>
    <col min="15" max="16384" width="9.140625" style="1"/>
  </cols>
  <sheetData>
    <row r="1" spans="1:14" s="25" customFormat="1" ht="20.25" customHeight="1" x14ac:dyDescent="0.25">
      <c r="A1" s="49"/>
      <c r="B1" s="90" t="s">
        <v>45</v>
      </c>
      <c r="C1" s="91"/>
      <c r="D1" s="91"/>
      <c r="E1" s="91"/>
      <c r="F1" s="91"/>
      <c r="G1" s="91"/>
      <c r="H1" s="91"/>
      <c r="I1" s="61"/>
    </row>
    <row r="2" spans="1:14" s="25" customFormat="1" ht="20.25" customHeight="1" x14ac:dyDescent="0.25">
      <c r="A2" s="49"/>
      <c r="B2" s="90" t="s">
        <v>83</v>
      </c>
      <c r="C2" s="91"/>
      <c r="D2" s="91"/>
      <c r="E2" s="91"/>
      <c r="F2" s="91"/>
      <c r="G2" s="91"/>
      <c r="H2" s="91"/>
      <c r="I2" s="61"/>
    </row>
    <row r="3" spans="1:14" s="25" customFormat="1" ht="17.25" customHeight="1" x14ac:dyDescent="0.25">
      <c r="A3" s="49"/>
      <c r="B3" s="90" t="s">
        <v>84</v>
      </c>
      <c r="C3" s="91"/>
      <c r="D3" s="91"/>
      <c r="E3" s="91"/>
      <c r="F3" s="91"/>
      <c r="G3" s="91"/>
      <c r="H3" s="91"/>
      <c r="I3" s="61"/>
    </row>
    <row r="4" spans="1:14" s="25" customFormat="1" ht="17.25" customHeight="1" x14ac:dyDescent="0.25">
      <c r="A4" s="49"/>
      <c r="B4" s="90" t="s">
        <v>69</v>
      </c>
      <c r="C4" s="91"/>
      <c r="D4" s="91"/>
      <c r="E4" s="91"/>
      <c r="F4" s="91"/>
      <c r="G4" s="91"/>
      <c r="H4" s="91"/>
      <c r="I4" s="61"/>
    </row>
    <row r="5" spans="1:14" s="25" customFormat="1" ht="17.25" customHeight="1" x14ac:dyDescent="0.3">
      <c r="A5" s="49"/>
      <c r="B5" s="92" t="s">
        <v>68</v>
      </c>
      <c r="C5" s="93"/>
      <c r="D5" s="93"/>
      <c r="E5" s="93"/>
      <c r="F5" s="93"/>
      <c r="G5" s="93"/>
      <c r="H5" s="93"/>
    </row>
    <row r="6" spans="1:14" s="25" customFormat="1" ht="52.5" customHeight="1" thickBot="1" x14ac:dyDescent="0.25">
      <c r="A6" s="82" t="s">
        <v>82</v>
      </c>
      <c r="B6" s="83"/>
      <c r="C6" s="83"/>
      <c r="D6" s="83"/>
      <c r="E6" s="83"/>
      <c r="F6" s="83"/>
      <c r="G6" s="83"/>
      <c r="H6" s="83"/>
    </row>
    <row r="7" spans="1:14" s="25" customFormat="1" ht="32.25" customHeight="1" thickBot="1" x14ac:dyDescent="0.25">
      <c r="A7" s="7" t="s">
        <v>0</v>
      </c>
      <c r="B7" s="8" t="s">
        <v>1</v>
      </c>
      <c r="C7" s="9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10" t="s">
        <v>7</v>
      </c>
      <c r="J7" s="62"/>
      <c r="K7" s="62"/>
      <c r="L7" s="62"/>
    </row>
    <row r="8" spans="1:14" s="25" customFormat="1" ht="15" customHeight="1" thickBot="1" x14ac:dyDescent="0.3">
      <c r="A8" s="11">
        <v>1</v>
      </c>
      <c r="B8" s="12">
        <v>2</v>
      </c>
      <c r="C8" s="13">
        <v>3</v>
      </c>
      <c r="D8" s="13">
        <v>4</v>
      </c>
      <c r="E8" s="14">
        <v>5</v>
      </c>
      <c r="F8" s="14">
        <v>6</v>
      </c>
      <c r="G8" s="14">
        <v>7</v>
      </c>
      <c r="H8" s="15">
        <v>8</v>
      </c>
      <c r="J8" s="62"/>
      <c r="K8" s="62"/>
      <c r="L8" s="62"/>
    </row>
    <row r="9" spans="1:14" s="67" customFormat="1" ht="110.25" customHeight="1" thickBot="1" x14ac:dyDescent="0.3">
      <c r="A9" s="7">
        <v>1</v>
      </c>
      <c r="B9" s="20" t="s">
        <v>10</v>
      </c>
      <c r="C9" s="17" t="s">
        <v>11</v>
      </c>
      <c r="D9" s="8" t="s">
        <v>9</v>
      </c>
      <c r="E9" s="18">
        <f>3040/95</f>
        <v>32</v>
      </c>
      <c r="F9" s="8">
        <v>8</v>
      </c>
      <c r="G9" s="18">
        <f>E9*F9</f>
        <v>256</v>
      </c>
      <c r="H9" s="19"/>
      <c r="I9" s="63"/>
      <c r="J9" s="63"/>
      <c r="K9" s="64"/>
      <c r="L9" s="65"/>
      <c r="M9" s="66"/>
      <c r="N9" s="66"/>
    </row>
    <row r="10" spans="1:14" s="67" customFormat="1" ht="53.25" customHeight="1" thickBot="1" x14ac:dyDescent="0.3">
      <c r="A10" s="7">
        <v>2</v>
      </c>
      <c r="B10" s="16" t="s">
        <v>12</v>
      </c>
      <c r="C10" s="17" t="s">
        <v>13</v>
      </c>
      <c r="D10" s="8" t="s">
        <v>9</v>
      </c>
      <c r="E10" s="18">
        <f>2470/95</f>
        <v>26</v>
      </c>
      <c r="F10" s="8">
        <v>8</v>
      </c>
      <c r="G10" s="18">
        <f>E10*F10</f>
        <v>208</v>
      </c>
      <c r="H10" s="19"/>
      <c r="I10" s="63"/>
      <c r="J10" s="63"/>
      <c r="K10" s="64"/>
      <c r="L10" s="65"/>
      <c r="M10" s="66"/>
      <c r="N10" s="66"/>
    </row>
    <row r="11" spans="1:14" s="67" customFormat="1" ht="112.5" customHeight="1" thickBot="1" x14ac:dyDescent="0.3">
      <c r="A11" s="7">
        <v>3</v>
      </c>
      <c r="B11" s="21" t="s">
        <v>14</v>
      </c>
      <c r="C11" s="17" t="s">
        <v>15</v>
      </c>
      <c r="D11" s="8" t="s">
        <v>9</v>
      </c>
      <c r="E11" s="18">
        <f>1995/95</f>
        <v>21</v>
      </c>
      <c r="F11" s="8">
        <v>120</v>
      </c>
      <c r="G11" s="18">
        <f>E11*F11*1.3</f>
        <v>3276</v>
      </c>
      <c r="H11" s="22"/>
      <c r="I11" s="63"/>
      <c r="J11" s="63"/>
      <c r="K11" s="68"/>
      <c r="L11" s="65"/>
      <c r="M11" s="65"/>
      <c r="N11" s="65"/>
    </row>
    <row r="12" spans="1:14" s="67" customFormat="1" ht="52.5" customHeight="1" thickBot="1" x14ac:dyDescent="0.3">
      <c r="A12" s="7">
        <v>4</v>
      </c>
      <c r="B12" s="21" t="s">
        <v>16</v>
      </c>
      <c r="C12" s="17" t="s">
        <v>17</v>
      </c>
      <c r="D12" s="8" t="s">
        <v>9</v>
      </c>
      <c r="E12" s="18">
        <f>2185/95</f>
        <v>23</v>
      </c>
      <c r="F12" s="8">
        <v>120</v>
      </c>
      <c r="G12" s="18">
        <f>E12*F12</f>
        <v>2760</v>
      </c>
      <c r="H12" s="22"/>
      <c r="I12" s="63"/>
      <c r="J12" s="63"/>
      <c r="K12" s="65"/>
      <c r="L12" s="69"/>
      <c r="M12" s="70"/>
      <c r="N12" s="63"/>
    </row>
    <row r="13" spans="1:14" s="67" customFormat="1" ht="82.5" customHeight="1" thickBot="1" x14ac:dyDescent="0.3">
      <c r="A13" s="7">
        <v>5</v>
      </c>
      <c r="B13" s="21" t="s">
        <v>18</v>
      </c>
      <c r="C13" s="17" t="s">
        <v>19</v>
      </c>
      <c r="D13" s="8" t="s">
        <v>9</v>
      </c>
      <c r="E13" s="18">
        <f>3230/95</f>
        <v>34</v>
      </c>
      <c r="F13" s="8">
        <v>8</v>
      </c>
      <c r="G13" s="18">
        <f>E13*F13</f>
        <v>272</v>
      </c>
      <c r="H13" s="22"/>
      <c r="I13" s="63"/>
      <c r="J13" s="63"/>
      <c r="K13" s="63"/>
    </row>
    <row r="14" spans="1:14" s="67" customFormat="1" ht="15" customHeight="1" thickBot="1" x14ac:dyDescent="0.3">
      <c r="A14" s="84" t="s">
        <v>20</v>
      </c>
      <c r="B14" s="85"/>
      <c r="C14" s="85"/>
      <c r="D14" s="85"/>
      <c r="E14" s="85"/>
      <c r="F14" s="86"/>
      <c r="G14" s="23">
        <f>SUM(G9:G13)</f>
        <v>6772</v>
      </c>
      <c r="H14" s="24"/>
      <c r="I14" s="63"/>
      <c r="J14" s="63"/>
      <c r="K14" s="63"/>
    </row>
    <row r="15" spans="1:14" s="67" customFormat="1" ht="15" customHeight="1" thickBot="1" x14ac:dyDescent="0.3">
      <c r="A15" s="87" t="s">
        <v>86</v>
      </c>
      <c r="B15" s="88"/>
      <c r="C15" s="88"/>
      <c r="D15" s="88"/>
      <c r="E15" s="88"/>
      <c r="F15" s="89"/>
      <c r="G15" s="23">
        <f>ROUND(G14*17.91,2)</f>
        <v>121286.52</v>
      </c>
      <c r="H15" s="24"/>
      <c r="I15" s="63"/>
      <c r="J15" s="63"/>
      <c r="K15" s="63"/>
    </row>
    <row r="16" spans="1:14" s="25" customFormat="1" ht="40.5" customHeight="1" x14ac:dyDescent="0.25">
      <c r="A16" s="77" t="s">
        <v>21</v>
      </c>
      <c r="B16" s="77"/>
      <c r="C16" s="77"/>
      <c r="D16" s="77"/>
      <c r="E16" s="77"/>
      <c r="F16" s="77"/>
      <c r="G16" s="77"/>
      <c r="H16" s="77"/>
      <c r="J16" s="62"/>
      <c r="K16" s="62"/>
      <c r="L16" s="62"/>
    </row>
    <row r="17" spans="1:11" s="25" customFormat="1" ht="20.25" customHeight="1" x14ac:dyDescent="0.25">
      <c r="A17" s="78" t="s">
        <v>78</v>
      </c>
      <c r="B17" s="78"/>
      <c r="C17" s="78"/>
      <c r="D17" s="78"/>
      <c r="E17" s="78"/>
      <c r="F17" s="78"/>
      <c r="G17" s="78"/>
      <c r="H17" s="78"/>
      <c r="K17" s="71"/>
    </row>
    <row r="18" spans="1:11" s="25" customFormat="1" ht="18.75" customHeight="1" x14ac:dyDescent="0.25">
      <c r="B18" s="76" t="s">
        <v>64</v>
      </c>
      <c r="C18" s="73"/>
      <c r="D18" s="79" t="s">
        <v>23</v>
      </c>
      <c r="E18" s="79"/>
    </row>
    <row r="19" spans="1:11" ht="15" customHeight="1" x14ac:dyDescent="0.2">
      <c r="A19" s="25"/>
      <c r="B19" s="26"/>
      <c r="C19" s="25"/>
      <c r="D19" s="27"/>
      <c r="E19" s="25"/>
      <c r="F19" s="25"/>
      <c r="G19" s="25"/>
      <c r="H19" s="25"/>
    </row>
    <row r="20" spans="1:11" ht="15" customHeight="1" x14ac:dyDescent="0.2">
      <c r="B20" s="2"/>
      <c r="D20" s="80"/>
      <c r="E20" s="80"/>
    </row>
    <row r="21" spans="1:11" ht="15" customHeight="1" x14ac:dyDescent="0.2">
      <c r="B21" s="1"/>
      <c r="C21" s="81"/>
      <c r="D21" s="81"/>
      <c r="F21" s="81"/>
      <c r="G21" s="81"/>
    </row>
    <row r="22" spans="1:11" x14ac:dyDescent="0.2">
      <c r="B22" s="1"/>
      <c r="D22" s="1"/>
    </row>
  </sheetData>
  <mergeCells count="14">
    <mergeCell ref="A6:H6"/>
    <mergeCell ref="A14:F14"/>
    <mergeCell ref="A15:F15"/>
    <mergeCell ref="B1:H1"/>
    <mergeCell ref="B2:H2"/>
    <mergeCell ref="B3:H3"/>
    <mergeCell ref="B4:H4"/>
    <mergeCell ref="B5:H5"/>
    <mergeCell ref="A16:H16"/>
    <mergeCell ref="A17:H17"/>
    <mergeCell ref="D18:E18"/>
    <mergeCell ref="D20:E20"/>
    <mergeCell ref="C21:D21"/>
    <mergeCell ref="F21:G21"/>
  </mergeCells>
  <printOptions horizontalCentered="1"/>
  <pageMargins left="0.39370078740157483" right="0.39370078740157483" top="0.23622047244094491" bottom="0.15748031496062992" header="0.15748031496062992" footer="0.23622047244094491"/>
  <pageSetup paperSize="9" scale="73" fitToWidth="0" fitToHeight="0" orientation="landscape" verticalDpi="150" r:id="rId1"/>
  <headerFooter alignWithMargins="0"/>
  <rowBreaks count="1" manualBreakCount="1">
    <brk id="1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3" zoomScaleNormal="100" workbookViewId="0">
      <selection activeCell="E17" sqref="E17"/>
    </sheetView>
  </sheetViews>
  <sheetFormatPr defaultColWidth="9.140625" defaultRowHeight="12.75" x14ac:dyDescent="0.2"/>
  <cols>
    <col min="1" max="1" width="3.85546875" style="5" customWidth="1"/>
    <col min="2" max="2" width="59.42578125" style="3" customWidth="1"/>
    <col min="3" max="3" width="19.140625" style="4" customWidth="1"/>
    <col min="4" max="4" width="17.140625" style="5" customWidth="1"/>
    <col min="5" max="5" width="19.7109375" style="5" customWidth="1"/>
    <col min="6" max="6" width="9.140625" style="5"/>
    <col min="7" max="8" width="12.140625" style="5" customWidth="1"/>
    <col min="9" max="10" width="13.28515625" style="5" customWidth="1"/>
    <col min="11" max="11" width="11.5703125" style="5" customWidth="1"/>
    <col min="12" max="16384" width="9.140625" style="5"/>
  </cols>
  <sheetData>
    <row r="1" spans="1:11" s="25" customFormat="1" ht="15.75" customHeight="1" x14ac:dyDescent="0.25">
      <c r="A1" s="49"/>
      <c r="B1" s="49"/>
      <c r="C1" s="111" t="s">
        <v>85</v>
      </c>
      <c r="D1" s="111"/>
      <c r="E1" s="111"/>
      <c r="F1" s="111"/>
    </row>
    <row r="2" spans="1:11" s="25" customFormat="1" ht="20.25" customHeight="1" x14ac:dyDescent="0.25">
      <c r="A2" s="49"/>
      <c r="B2" s="99" t="s">
        <v>70</v>
      </c>
      <c r="C2" s="100"/>
      <c r="D2" s="100"/>
      <c r="E2" s="100"/>
      <c r="F2" s="61"/>
    </row>
    <row r="3" spans="1:11" s="25" customFormat="1" ht="20.25" customHeight="1" x14ac:dyDescent="0.25">
      <c r="A3" s="49"/>
      <c r="B3" s="99" t="s">
        <v>73</v>
      </c>
      <c r="C3" s="100"/>
      <c r="D3" s="100"/>
      <c r="E3" s="100"/>
      <c r="F3" s="61"/>
    </row>
    <row r="4" spans="1:11" s="25" customFormat="1" ht="17.25" customHeight="1" x14ac:dyDescent="0.25">
      <c r="A4" s="49"/>
      <c r="B4" s="99" t="s">
        <v>74</v>
      </c>
      <c r="C4" s="100"/>
      <c r="D4" s="100"/>
      <c r="E4" s="100"/>
      <c r="F4" s="61"/>
    </row>
    <row r="5" spans="1:11" s="25" customFormat="1" ht="17.25" customHeight="1" x14ac:dyDescent="0.25">
      <c r="A5" s="49"/>
      <c r="B5" s="99" t="s">
        <v>77</v>
      </c>
      <c r="C5" s="100"/>
      <c r="D5" s="100"/>
      <c r="E5" s="100"/>
      <c r="F5" s="61"/>
    </row>
    <row r="6" spans="1:11" s="25" customFormat="1" ht="47.25" customHeight="1" x14ac:dyDescent="0.3">
      <c r="A6" s="49"/>
      <c r="B6" s="94" t="s">
        <v>75</v>
      </c>
      <c r="C6" s="93"/>
      <c r="D6" s="93"/>
      <c r="E6" s="93"/>
    </row>
    <row r="7" spans="1:11" s="25" customFormat="1" ht="33.75" customHeight="1" x14ac:dyDescent="0.25">
      <c r="A7" s="95" t="s">
        <v>81</v>
      </c>
      <c r="B7" s="96"/>
      <c r="C7" s="96"/>
      <c r="D7" s="96"/>
      <c r="E7" s="96"/>
    </row>
    <row r="8" spans="1:11" s="25" customFormat="1" ht="30" customHeight="1" thickBot="1" x14ac:dyDescent="0.25">
      <c r="A8" s="97" t="s">
        <v>22</v>
      </c>
      <c r="B8" s="98"/>
      <c r="C8" s="98"/>
      <c r="D8" s="98"/>
      <c r="E8" s="98"/>
    </row>
    <row r="9" spans="1:11" s="25" customFormat="1" ht="32.25" customHeight="1" thickBot="1" x14ac:dyDescent="0.25">
      <c r="A9" s="7" t="s">
        <v>0</v>
      </c>
      <c r="B9" s="8" t="s">
        <v>1</v>
      </c>
      <c r="C9" s="8" t="s">
        <v>3</v>
      </c>
      <c r="D9" s="8" t="s">
        <v>5</v>
      </c>
      <c r="E9" s="10" t="s">
        <v>7</v>
      </c>
      <c r="G9" s="62"/>
      <c r="H9" s="62"/>
      <c r="I9" s="62"/>
    </row>
    <row r="10" spans="1:11" s="25" customFormat="1" ht="15" customHeight="1" thickBot="1" x14ac:dyDescent="0.3">
      <c r="A10" s="11">
        <v>1</v>
      </c>
      <c r="B10" s="12">
        <v>2</v>
      </c>
      <c r="C10" s="13">
        <v>4</v>
      </c>
      <c r="D10" s="14">
        <v>6</v>
      </c>
      <c r="E10" s="15">
        <v>8</v>
      </c>
      <c r="G10" s="62"/>
      <c r="H10" s="62"/>
      <c r="I10" s="62"/>
    </row>
    <row r="11" spans="1:11" s="67" customFormat="1" ht="58.5" customHeight="1" thickBot="1" x14ac:dyDescent="0.3">
      <c r="A11" s="7">
        <v>1</v>
      </c>
      <c r="B11" s="16" t="s">
        <v>8</v>
      </c>
      <c r="C11" s="8" t="s">
        <v>9</v>
      </c>
      <c r="D11" s="8">
        <v>1</v>
      </c>
      <c r="E11" s="19"/>
      <c r="F11" s="63"/>
      <c r="G11" s="63"/>
      <c r="H11" s="64"/>
      <c r="I11" s="65"/>
      <c r="J11" s="66"/>
      <c r="K11" s="66"/>
    </row>
    <row r="12" spans="1:11" s="67" customFormat="1" ht="110.25" customHeight="1" thickBot="1" x14ac:dyDescent="0.3">
      <c r="A12" s="7">
        <v>2</v>
      </c>
      <c r="B12" s="20" t="s">
        <v>10</v>
      </c>
      <c r="C12" s="8" t="s">
        <v>9</v>
      </c>
      <c r="D12" s="8">
        <v>8</v>
      </c>
      <c r="E12" s="19"/>
      <c r="F12" s="63"/>
      <c r="G12" s="63"/>
      <c r="H12" s="64"/>
      <c r="I12" s="65"/>
      <c r="J12" s="66"/>
      <c r="K12" s="66"/>
    </row>
    <row r="13" spans="1:11" s="67" customFormat="1" ht="53.25" customHeight="1" thickBot="1" x14ac:dyDescent="0.3">
      <c r="A13" s="7">
        <v>3</v>
      </c>
      <c r="B13" s="16" t="s">
        <v>12</v>
      </c>
      <c r="C13" s="8" t="s">
        <v>9</v>
      </c>
      <c r="D13" s="8">
        <v>8</v>
      </c>
      <c r="E13" s="19"/>
      <c r="F13" s="63"/>
      <c r="G13" s="63"/>
      <c r="H13" s="64"/>
      <c r="I13" s="65"/>
      <c r="J13" s="66"/>
      <c r="K13" s="66"/>
    </row>
    <row r="14" spans="1:11" s="67" customFormat="1" ht="112.5" customHeight="1" thickBot="1" x14ac:dyDescent="0.3">
      <c r="A14" s="7">
        <v>4</v>
      </c>
      <c r="B14" s="21" t="s">
        <v>14</v>
      </c>
      <c r="C14" s="8" t="s">
        <v>9</v>
      </c>
      <c r="D14" s="8">
        <v>120</v>
      </c>
      <c r="E14" s="22"/>
      <c r="F14" s="63"/>
      <c r="G14" s="63"/>
      <c r="H14" s="68"/>
      <c r="I14" s="65"/>
      <c r="J14" s="65"/>
      <c r="K14" s="65"/>
    </row>
    <row r="15" spans="1:11" s="67" customFormat="1" ht="52.5" customHeight="1" thickBot="1" x14ac:dyDescent="0.3">
      <c r="A15" s="7">
        <v>5</v>
      </c>
      <c r="B15" s="21" t="s">
        <v>16</v>
      </c>
      <c r="C15" s="8" t="s">
        <v>9</v>
      </c>
      <c r="D15" s="8">
        <v>120</v>
      </c>
      <c r="E15" s="22"/>
      <c r="F15" s="63"/>
      <c r="G15" s="63"/>
      <c r="H15" s="65"/>
      <c r="I15" s="69"/>
      <c r="J15" s="70"/>
      <c r="K15" s="63"/>
    </row>
    <row r="16" spans="1:11" s="67" customFormat="1" ht="95.25" customHeight="1" thickBot="1" x14ac:dyDescent="0.3">
      <c r="A16" s="7">
        <v>6</v>
      </c>
      <c r="B16" s="21" t="s">
        <v>18</v>
      </c>
      <c r="C16" s="8" t="s">
        <v>9</v>
      </c>
      <c r="D16" s="8">
        <v>8</v>
      </c>
      <c r="E16" s="22"/>
      <c r="F16" s="63"/>
      <c r="G16" s="63"/>
      <c r="H16" s="63"/>
    </row>
    <row r="17" spans="1:5" s="25" customFormat="1" ht="33" customHeight="1" x14ac:dyDescent="0.25">
      <c r="A17" s="43"/>
      <c r="B17" s="43"/>
      <c r="C17" s="43"/>
      <c r="D17" s="43"/>
      <c r="E17" s="43"/>
    </row>
    <row r="18" spans="1:5" s="25" customFormat="1" ht="19.5" customHeight="1" x14ac:dyDescent="0.25">
      <c r="B18" s="72" t="s">
        <v>64</v>
      </c>
      <c r="D18" s="74" t="s">
        <v>23</v>
      </c>
    </row>
    <row r="19" spans="1:5" ht="15" customHeight="1" x14ac:dyDescent="0.2">
      <c r="A19" s="25"/>
      <c r="B19" s="26"/>
      <c r="C19" s="27"/>
      <c r="D19" s="25"/>
      <c r="E19" s="25"/>
    </row>
    <row r="20" spans="1:5" ht="15" customHeight="1" x14ac:dyDescent="0.2">
      <c r="B20" s="2"/>
      <c r="C20" s="6"/>
    </row>
    <row r="21" spans="1:5" ht="15" customHeight="1" x14ac:dyDescent="0.2">
      <c r="B21" s="5"/>
      <c r="C21" s="5"/>
    </row>
    <row r="22" spans="1:5" x14ac:dyDescent="0.2">
      <c r="B22" s="5"/>
      <c r="C22" s="5"/>
    </row>
  </sheetData>
  <mergeCells count="8">
    <mergeCell ref="B6:E6"/>
    <mergeCell ref="A7:E7"/>
    <mergeCell ref="A8:E8"/>
    <mergeCell ref="B2:E2"/>
    <mergeCell ref="B3:E3"/>
    <mergeCell ref="B4:E4"/>
    <mergeCell ref="B5:E5"/>
    <mergeCell ref="C1:F1"/>
  </mergeCells>
  <pageMargins left="0.43" right="0.23622047244094491" top="0.19685039370078741" bottom="0.74803149606299213" header="0.15748031496062992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selection activeCell="D4" sqref="D4"/>
    </sheetView>
  </sheetViews>
  <sheetFormatPr defaultRowHeight="15" x14ac:dyDescent="0.25"/>
  <cols>
    <col min="1" max="1" width="7.28515625" customWidth="1"/>
    <col min="2" max="2" width="10.28515625" customWidth="1"/>
    <col min="3" max="3" width="13.7109375" customWidth="1"/>
    <col min="4" max="4" width="17" customWidth="1"/>
    <col min="5" max="5" width="15" customWidth="1"/>
    <col min="6" max="6" width="11.85546875" customWidth="1"/>
    <col min="7" max="7" width="19.42578125" customWidth="1"/>
  </cols>
  <sheetData>
    <row r="1" spans="1:7" s="38" customFormat="1" ht="40.9" customHeight="1" x14ac:dyDescent="0.25">
      <c r="A1" s="103" t="s">
        <v>79</v>
      </c>
      <c r="B1" s="103"/>
      <c r="C1" s="103"/>
      <c r="D1" s="103"/>
      <c r="E1" s="103"/>
      <c r="F1" s="103"/>
      <c r="G1" s="103"/>
    </row>
    <row r="2" spans="1:7" s="38" customFormat="1" ht="28.5" customHeight="1" x14ac:dyDescent="0.25">
      <c r="A2" s="28"/>
      <c r="B2" s="37"/>
      <c r="C2" s="39"/>
      <c r="D2" s="102" t="s">
        <v>76</v>
      </c>
      <c r="E2" s="102"/>
      <c r="F2" s="102"/>
      <c r="G2" s="102"/>
    </row>
    <row r="3" spans="1:7" s="38" customFormat="1" ht="31.5" customHeight="1" x14ac:dyDescent="0.25">
      <c r="A3" s="28"/>
      <c r="B3" s="28"/>
      <c r="C3" s="28"/>
      <c r="D3" s="102"/>
      <c r="E3" s="102"/>
      <c r="F3" s="102"/>
      <c r="G3" s="102"/>
    </row>
    <row r="4" spans="1:7" s="38" customFormat="1" ht="21.75" customHeight="1" x14ac:dyDescent="0.25">
      <c r="A4" s="28"/>
      <c r="B4" s="28"/>
      <c r="C4" s="28"/>
      <c r="D4" s="40"/>
      <c r="E4" s="40"/>
      <c r="F4" s="40"/>
      <c r="G4" s="40"/>
    </row>
    <row r="5" spans="1:7" s="38" customFormat="1" ht="15.75" x14ac:dyDescent="0.25">
      <c r="A5" s="101" t="s">
        <v>47</v>
      </c>
      <c r="B5" s="101"/>
      <c r="C5" s="101"/>
      <c r="D5" s="101"/>
      <c r="E5" s="101"/>
      <c r="F5" s="101"/>
      <c r="G5" s="101"/>
    </row>
    <row r="6" spans="1:7" s="38" customFormat="1" ht="16.5" x14ac:dyDescent="0.25">
      <c r="A6" s="29"/>
      <c r="B6" s="29"/>
      <c r="C6" s="29"/>
      <c r="D6" s="29"/>
      <c r="E6" s="29"/>
      <c r="F6" s="29"/>
      <c r="G6" s="30"/>
    </row>
    <row r="7" spans="1:7" s="38" customFormat="1" ht="25.5" x14ac:dyDescent="0.25">
      <c r="A7" s="31" t="s">
        <v>0</v>
      </c>
      <c r="B7" s="31" t="s">
        <v>26</v>
      </c>
      <c r="C7" s="31" t="s">
        <v>27</v>
      </c>
      <c r="D7" s="31" t="s">
        <v>28</v>
      </c>
      <c r="E7" s="31" t="s">
        <v>29</v>
      </c>
      <c r="F7" s="31" t="s">
        <v>30</v>
      </c>
      <c r="G7" s="32" t="s">
        <v>31</v>
      </c>
    </row>
    <row r="8" spans="1:7" s="38" customFormat="1" ht="36" x14ac:dyDescent="0.25">
      <c r="A8" s="33">
        <v>1</v>
      </c>
      <c r="B8" s="34" t="s">
        <v>32</v>
      </c>
      <c r="C8" s="34" t="s">
        <v>34</v>
      </c>
      <c r="D8" s="35" t="s">
        <v>37</v>
      </c>
      <c r="E8" s="41">
        <v>1976</v>
      </c>
      <c r="F8" s="41" t="s">
        <v>35</v>
      </c>
      <c r="G8" s="35" t="s">
        <v>48</v>
      </c>
    </row>
    <row r="9" spans="1:7" s="38" customFormat="1" ht="42" customHeight="1" x14ac:dyDescent="0.25">
      <c r="A9" s="33">
        <v>2</v>
      </c>
      <c r="B9" s="34" t="s">
        <v>32</v>
      </c>
      <c r="C9" s="34" t="s">
        <v>34</v>
      </c>
      <c r="D9" s="35" t="s">
        <v>38</v>
      </c>
      <c r="E9" s="41">
        <v>1977</v>
      </c>
      <c r="F9" s="41" t="s">
        <v>35</v>
      </c>
      <c r="G9" s="35" t="s">
        <v>48</v>
      </c>
    </row>
    <row r="10" spans="1:7" s="38" customFormat="1" ht="36" x14ac:dyDescent="0.25">
      <c r="A10" s="33">
        <v>3</v>
      </c>
      <c r="B10" s="34" t="s">
        <v>32</v>
      </c>
      <c r="C10" s="34" t="s">
        <v>34</v>
      </c>
      <c r="D10" s="35" t="s">
        <v>39</v>
      </c>
      <c r="E10" s="41">
        <v>1979</v>
      </c>
      <c r="F10" s="41" t="s">
        <v>35</v>
      </c>
      <c r="G10" s="35" t="s">
        <v>48</v>
      </c>
    </row>
    <row r="11" spans="1:7" s="38" customFormat="1" ht="36" x14ac:dyDescent="0.25">
      <c r="A11" s="33">
        <v>4</v>
      </c>
      <c r="B11" s="34" t="s">
        <v>32</v>
      </c>
      <c r="C11" s="34" t="s">
        <v>34</v>
      </c>
      <c r="D11" s="35" t="s">
        <v>40</v>
      </c>
      <c r="E11" s="41" t="s">
        <v>36</v>
      </c>
      <c r="F11" s="41" t="s">
        <v>35</v>
      </c>
      <c r="G11" s="35" t="s">
        <v>48</v>
      </c>
    </row>
    <row r="12" spans="1:7" s="38" customFormat="1" ht="36" x14ac:dyDescent="0.25">
      <c r="A12" s="33">
        <v>5</v>
      </c>
      <c r="B12" s="34" t="s">
        <v>32</v>
      </c>
      <c r="C12" s="34" t="s">
        <v>34</v>
      </c>
      <c r="D12" s="35" t="s">
        <v>41</v>
      </c>
      <c r="E12" s="41" t="s">
        <v>36</v>
      </c>
      <c r="F12" s="41" t="s">
        <v>35</v>
      </c>
      <c r="G12" s="35" t="s">
        <v>48</v>
      </c>
    </row>
    <row r="13" spans="1:7" s="38" customFormat="1" ht="36" x14ac:dyDescent="0.25">
      <c r="A13" s="33">
        <v>6</v>
      </c>
      <c r="B13" s="34" t="s">
        <v>32</v>
      </c>
      <c r="C13" s="34" t="s">
        <v>34</v>
      </c>
      <c r="D13" s="35" t="s">
        <v>43</v>
      </c>
      <c r="E13" s="41">
        <v>1987</v>
      </c>
      <c r="F13" s="41" t="s">
        <v>35</v>
      </c>
      <c r="G13" s="35" t="s">
        <v>48</v>
      </c>
    </row>
    <row r="14" spans="1:7" s="38" customFormat="1" ht="36" x14ac:dyDescent="0.25">
      <c r="A14" s="33">
        <v>7</v>
      </c>
      <c r="B14" s="34" t="s">
        <v>32</v>
      </c>
      <c r="C14" s="34" t="s">
        <v>34</v>
      </c>
      <c r="D14" s="35" t="s">
        <v>44</v>
      </c>
      <c r="E14" s="41">
        <v>2001</v>
      </c>
      <c r="F14" s="41" t="s">
        <v>35</v>
      </c>
      <c r="G14" s="35" t="s">
        <v>48</v>
      </c>
    </row>
    <row r="15" spans="1:7" s="38" customFormat="1" ht="36" x14ac:dyDescent="0.25">
      <c r="A15" s="33">
        <v>8</v>
      </c>
      <c r="B15" s="34" t="s">
        <v>32</v>
      </c>
      <c r="C15" s="34" t="s">
        <v>34</v>
      </c>
      <c r="D15" s="35" t="s">
        <v>42</v>
      </c>
      <c r="E15" s="41">
        <v>1976</v>
      </c>
      <c r="F15" s="41" t="s">
        <v>35</v>
      </c>
      <c r="G15" s="35" t="s">
        <v>48</v>
      </c>
    </row>
    <row r="17" spans="2:6" x14ac:dyDescent="0.25">
      <c r="B17" s="42" t="s">
        <v>46</v>
      </c>
      <c r="C17" s="42"/>
      <c r="D17" s="42"/>
      <c r="E17" s="42"/>
      <c r="F17" s="42" t="s">
        <v>33</v>
      </c>
    </row>
  </sheetData>
  <mergeCells count="3">
    <mergeCell ref="A5:G5"/>
    <mergeCell ref="D2:G3"/>
    <mergeCell ref="A1:G1"/>
  </mergeCells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3"/>
  <sheetViews>
    <sheetView zoomScaleNormal="100" workbookViewId="0">
      <selection activeCell="D6" sqref="D6:P6"/>
    </sheetView>
  </sheetViews>
  <sheetFormatPr defaultColWidth="9.140625" defaultRowHeight="15.75" x14ac:dyDescent="0.25"/>
  <cols>
    <col min="1" max="1" width="4.42578125" style="49" customWidth="1"/>
    <col min="2" max="2" width="14.7109375" style="36" customWidth="1"/>
    <col min="3" max="3" width="24.28515625" style="49" customWidth="1"/>
    <col min="4" max="4" width="9.7109375" style="49" customWidth="1"/>
    <col min="5" max="5" width="11.5703125" style="49" customWidth="1"/>
    <col min="6" max="6" width="7.7109375" style="49" customWidth="1"/>
    <col min="7" max="7" width="9.7109375" style="49" customWidth="1"/>
    <col min="8" max="8" width="8.28515625" style="49" customWidth="1"/>
    <col min="9" max="9" width="11.42578125" style="49" customWidth="1"/>
    <col min="10" max="11" width="9.7109375" style="49" customWidth="1"/>
    <col min="12" max="12" width="12" style="49" customWidth="1"/>
    <col min="13" max="13" width="15.42578125" style="49" customWidth="1"/>
    <col min="14" max="15" width="9.7109375" style="49" customWidth="1"/>
    <col min="16" max="16384" width="9.140625" style="49"/>
  </cols>
  <sheetData>
    <row r="1" spans="1:254" s="45" customFormat="1" ht="51" customHeight="1" x14ac:dyDescent="0.25">
      <c r="A1" s="44"/>
      <c r="B1" s="106" t="s">
        <v>80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44"/>
    </row>
    <row r="2" spans="1:254" s="45" customFormat="1" ht="18.7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6"/>
    </row>
    <row r="3" spans="1:254" s="45" customFormat="1" ht="18.75" customHeight="1" x14ac:dyDescent="0.25">
      <c r="A3" s="44"/>
      <c r="B3" s="44"/>
      <c r="C3" s="44"/>
      <c r="D3" s="108" t="s">
        <v>49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</row>
    <row r="4" spans="1:254" s="45" customFormat="1" ht="18.75" customHeight="1" x14ac:dyDescent="0.25">
      <c r="A4" s="44"/>
      <c r="B4" s="44"/>
      <c r="C4" s="44"/>
      <c r="D4" s="108" t="s">
        <v>71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</row>
    <row r="5" spans="1:254" s="45" customFormat="1" ht="18.75" customHeight="1" x14ac:dyDescent="0.25">
      <c r="A5" s="44"/>
      <c r="B5" s="44"/>
      <c r="C5" s="44"/>
      <c r="D5" s="108" t="s">
        <v>72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254" s="45" customFormat="1" ht="18.75" customHeight="1" x14ac:dyDescent="0.25">
      <c r="A6" s="44"/>
      <c r="B6" s="44"/>
      <c r="C6" s="44"/>
      <c r="D6" s="108" t="s">
        <v>50</v>
      </c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1:254" s="45" customFormat="1" ht="18.75" customHeight="1" x14ac:dyDescent="0.25">
      <c r="A7" s="44"/>
      <c r="B7" s="44"/>
      <c r="C7" s="44"/>
      <c r="D7" s="47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254" ht="42" customHeight="1" x14ac:dyDescent="0.25">
      <c r="A8" s="82" t="s">
        <v>66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254" ht="12" customHeight="1" x14ac:dyDescent="0.25">
      <c r="O9" s="50"/>
    </row>
    <row r="10" spans="1:254" ht="35.450000000000003" customHeight="1" x14ac:dyDescent="0.25">
      <c r="A10" s="51" t="s">
        <v>0</v>
      </c>
      <c r="B10" s="51" t="s">
        <v>51</v>
      </c>
      <c r="C10" s="51" t="s">
        <v>24</v>
      </c>
      <c r="D10" s="51" t="s">
        <v>52</v>
      </c>
      <c r="E10" s="51" t="s">
        <v>53</v>
      </c>
      <c r="F10" s="51" t="s">
        <v>54</v>
      </c>
      <c r="G10" s="51" t="s">
        <v>55</v>
      </c>
      <c r="H10" s="51" t="s">
        <v>56</v>
      </c>
      <c r="I10" s="51" t="s">
        <v>57</v>
      </c>
      <c r="J10" s="51" t="s">
        <v>58</v>
      </c>
      <c r="K10" s="51" t="s">
        <v>59</v>
      </c>
      <c r="L10" s="51" t="s">
        <v>60</v>
      </c>
      <c r="M10" s="51" t="s">
        <v>61</v>
      </c>
      <c r="N10" s="51" t="s">
        <v>62</v>
      </c>
      <c r="O10" s="51" t="s">
        <v>63</v>
      </c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52"/>
      <c r="FC10" s="52"/>
      <c r="FD10" s="52"/>
      <c r="FE10" s="52"/>
      <c r="FF10" s="52"/>
      <c r="FG10" s="52"/>
      <c r="FH10" s="52"/>
      <c r="FI10" s="52"/>
      <c r="FJ10" s="52"/>
      <c r="FK10" s="52"/>
      <c r="FL10" s="52"/>
      <c r="FM10" s="52"/>
      <c r="FN10" s="52"/>
      <c r="FO10" s="52"/>
      <c r="FP10" s="52"/>
      <c r="FQ10" s="52"/>
      <c r="FR10" s="52"/>
      <c r="FS10" s="52"/>
      <c r="FT10" s="52"/>
      <c r="FU10" s="52"/>
      <c r="FV10" s="52"/>
      <c r="FW10" s="52"/>
      <c r="FX10" s="52"/>
      <c r="FY10" s="52"/>
      <c r="FZ10" s="52"/>
      <c r="GA10" s="52"/>
      <c r="GB10" s="52"/>
      <c r="GC10" s="52"/>
      <c r="GD10" s="52"/>
      <c r="GE10" s="52"/>
      <c r="GF10" s="52"/>
      <c r="GG10" s="52"/>
      <c r="GH10" s="52"/>
      <c r="GI10" s="52"/>
      <c r="GJ10" s="52"/>
      <c r="GK10" s="52"/>
      <c r="GL10" s="52"/>
      <c r="GM10" s="52"/>
      <c r="GN10" s="52"/>
      <c r="GO10" s="52"/>
      <c r="GP10" s="52"/>
      <c r="GQ10" s="52"/>
      <c r="GR10" s="52"/>
      <c r="GS10" s="52"/>
      <c r="GT10" s="52"/>
      <c r="GU10" s="52"/>
      <c r="GV10" s="52"/>
      <c r="GW10" s="52"/>
      <c r="GX10" s="52"/>
      <c r="GY10" s="52"/>
      <c r="GZ10" s="52"/>
      <c r="HA10" s="52"/>
      <c r="HB10" s="52"/>
      <c r="HC10" s="52"/>
      <c r="HD10" s="52"/>
      <c r="HE10" s="52"/>
      <c r="HF10" s="52"/>
      <c r="HG10" s="52"/>
      <c r="HH10" s="52"/>
      <c r="HI10" s="52"/>
      <c r="HJ10" s="52"/>
      <c r="HK10" s="52"/>
      <c r="HL10" s="52"/>
      <c r="HM10" s="52"/>
      <c r="HN10" s="52"/>
      <c r="HO10" s="52"/>
      <c r="HP10" s="52"/>
      <c r="HQ10" s="52"/>
      <c r="HR10" s="52"/>
      <c r="HS10" s="52"/>
      <c r="HT10" s="52"/>
      <c r="HU10" s="52"/>
      <c r="HV10" s="52"/>
      <c r="HW10" s="52"/>
      <c r="HX10" s="52"/>
      <c r="HY10" s="52"/>
      <c r="HZ10" s="52"/>
      <c r="IA10" s="52"/>
      <c r="IB10" s="52"/>
      <c r="IC10" s="52"/>
      <c r="ID10" s="52"/>
      <c r="IE10" s="52"/>
      <c r="IF10" s="52"/>
      <c r="IG10" s="52"/>
      <c r="IH10" s="52"/>
      <c r="II10" s="52"/>
      <c r="IJ10" s="52"/>
      <c r="IK10" s="52"/>
      <c r="IL10" s="52"/>
      <c r="IM10" s="52"/>
      <c r="IN10" s="52"/>
      <c r="IO10" s="52"/>
      <c r="IP10" s="52"/>
      <c r="IQ10" s="52"/>
      <c r="IR10" s="52"/>
      <c r="IS10" s="52"/>
      <c r="IT10" s="52"/>
    </row>
    <row r="11" spans="1:254" ht="52.5" customHeight="1" x14ac:dyDescent="0.25">
      <c r="A11" s="53">
        <v>1</v>
      </c>
      <c r="B11" s="53" t="s">
        <v>67</v>
      </c>
      <c r="C11" s="75" t="s">
        <v>25</v>
      </c>
      <c r="D11" s="54"/>
      <c r="E11" s="55"/>
      <c r="F11" s="55"/>
      <c r="G11" s="55"/>
      <c r="H11" s="56"/>
      <c r="I11" s="57"/>
      <c r="J11" s="56"/>
      <c r="K11" s="56"/>
      <c r="L11" s="58"/>
      <c r="M11" s="59"/>
      <c r="N11" s="55"/>
      <c r="O11" s="55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0"/>
      <c r="GE11" s="60"/>
      <c r="GF11" s="60"/>
      <c r="GG11" s="60"/>
      <c r="GH11" s="60"/>
      <c r="GI11" s="60"/>
      <c r="GJ11" s="60"/>
      <c r="GK11" s="60"/>
      <c r="GL11" s="60"/>
      <c r="GM11" s="60"/>
      <c r="GN11" s="60"/>
      <c r="GO11" s="60"/>
      <c r="GP11" s="60"/>
      <c r="GQ11" s="60"/>
      <c r="GR11" s="60"/>
      <c r="GS11" s="60"/>
      <c r="GT11" s="60"/>
      <c r="GU11" s="60"/>
      <c r="GV11" s="60"/>
      <c r="GW11" s="60"/>
      <c r="GX11" s="60"/>
      <c r="GY11" s="60"/>
      <c r="GZ11" s="60"/>
      <c r="HA11" s="60"/>
      <c r="HB11" s="60"/>
      <c r="HC11" s="60"/>
      <c r="HD11" s="60"/>
      <c r="HE11" s="60"/>
      <c r="HF11" s="60"/>
      <c r="HG11" s="60"/>
      <c r="HH11" s="60"/>
      <c r="HI11" s="60"/>
      <c r="HJ11" s="60"/>
      <c r="HK11" s="60"/>
      <c r="HL11" s="60"/>
      <c r="HM11" s="60"/>
      <c r="HN11" s="60"/>
      <c r="HO11" s="60"/>
      <c r="HP11" s="60"/>
      <c r="HQ11" s="60"/>
      <c r="HR11" s="60"/>
      <c r="HS11" s="60"/>
      <c r="HT11" s="60"/>
      <c r="HU11" s="60"/>
      <c r="HV11" s="60"/>
      <c r="HW11" s="60"/>
      <c r="HX11" s="60"/>
      <c r="HY11" s="60"/>
      <c r="HZ11" s="60"/>
      <c r="IA11" s="60"/>
      <c r="IB11" s="60"/>
      <c r="IC11" s="60"/>
      <c r="ID11" s="60"/>
      <c r="IE11" s="60"/>
      <c r="IF11" s="60"/>
      <c r="IG11" s="60"/>
      <c r="IH11" s="60"/>
      <c r="II11" s="60"/>
      <c r="IJ11" s="60"/>
      <c r="IK11" s="60"/>
      <c r="IL11" s="60"/>
      <c r="IM11" s="60"/>
      <c r="IN11" s="60"/>
      <c r="IO11" s="60"/>
      <c r="IP11" s="60"/>
      <c r="IQ11" s="60"/>
      <c r="IR11" s="60"/>
      <c r="IS11" s="60"/>
      <c r="IT11" s="60"/>
    </row>
    <row r="13" spans="1:254" ht="31.5" customHeight="1" x14ac:dyDescent="0.25">
      <c r="C13" s="104" t="s">
        <v>64</v>
      </c>
      <c r="D13" s="104"/>
      <c r="E13" s="104"/>
      <c r="J13" s="105" t="s">
        <v>65</v>
      </c>
      <c r="K13" s="105"/>
      <c r="L13" s="105"/>
    </row>
  </sheetData>
  <mergeCells count="8">
    <mergeCell ref="C13:E13"/>
    <mergeCell ref="J13:L13"/>
    <mergeCell ref="B1:N1"/>
    <mergeCell ref="D3:P3"/>
    <mergeCell ref="D4:P4"/>
    <mergeCell ref="D5:P5"/>
    <mergeCell ref="D6:P6"/>
    <mergeCell ref="A8:O8"/>
  </mergeCells>
  <pageMargins left="0.39370078740157483" right="0.19685039370078741" top="0.27559055118110237" bottom="0.35433070866141736" header="0.15748031496062992" footer="0.15748031496062992"/>
  <pageSetup paperSize="9" scale="80" orientation="landscape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Смета_ПРИЛ_3Б</vt:lpstr>
      <vt:lpstr>Физ.объем_ПРИЛ_3А</vt:lpstr>
      <vt:lpstr>Номенкл_ПРИЛ_1</vt:lpstr>
      <vt:lpstr>График_ПРИЛ_2 </vt:lpstr>
      <vt:lpstr>'График_ПРИЛ_2 '!Область_печати</vt:lpstr>
      <vt:lpstr>Смета_ПРИЛ_3Б!Область_печати</vt:lpstr>
      <vt:lpstr>Физ.объем_ПРИЛ_3А!Область_печати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Стегнина</dc:creator>
  <cp:lastModifiedBy>Комарова Екатерина Владимировна</cp:lastModifiedBy>
  <cp:lastPrinted>2015-11-17T06:16:56Z</cp:lastPrinted>
  <dcterms:created xsi:type="dcterms:W3CDTF">2011-02-08T12:20:39Z</dcterms:created>
  <dcterms:modified xsi:type="dcterms:W3CDTF">2016-06-20T13:36:33Z</dcterms:modified>
</cp:coreProperties>
</file>