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5315" windowHeight="10740" activeTab="4"/>
  </bookViews>
  <sheets>
    <sheet name="реестр " sheetId="1" r:id="rId1"/>
    <sheet name="токопроводы" sheetId="2" r:id="rId2"/>
    <sheet name="ВО токопроводы" sheetId="3" r:id="rId3"/>
    <sheet name="ВО по КЛ" sheetId="9" r:id="rId4"/>
    <sheet name="см по КЛ" sheetId="10" r:id="rId5"/>
    <sheet name="ВО ТГ 5,6" sheetId="49" r:id="rId6"/>
    <sheet name="ТГ 5,6" sheetId="50" r:id="rId7"/>
  </sheets>
  <definedNames>
    <definedName name="_xlnm.Print_Area" localSheetId="2">'ВО токопроводы'!$A$1:$M$32</definedName>
    <definedName name="_xlnm.Print_Area" localSheetId="0">'реестр '!$A$1:$C$37</definedName>
    <definedName name="_xlnm.Print_Area" localSheetId="4">'см по КЛ'!$A$1:$G$34</definedName>
    <definedName name="_xlnm.Print_Area" localSheetId="1">токопроводы!$A$1:$G$32</definedName>
  </definedNames>
  <calcPr calcId="145621"/>
</workbook>
</file>

<file path=xl/calcChain.xml><?xml version="1.0" encoding="utf-8"?>
<calcChain xmlns="http://schemas.openxmlformats.org/spreadsheetml/2006/main">
  <c r="C33" i="1" l="1"/>
  <c r="C34" i="1" s="1"/>
  <c r="C32" i="1"/>
  <c r="G29" i="50"/>
  <c r="G28" i="50"/>
  <c r="G34" i="1"/>
  <c r="G25" i="50" l="1"/>
  <c r="G24" i="50"/>
  <c r="G23" i="50"/>
  <c r="G22" i="50"/>
  <c r="G21" i="50"/>
  <c r="G20" i="50"/>
  <c r="G19" i="50"/>
  <c r="G25" i="10"/>
  <c r="G24" i="10"/>
  <c r="G23" i="10"/>
  <c r="G22" i="10"/>
  <c r="G21" i="10"/>
  <c r="G20" i="10"/>
  <c r="G19" i="10"/>
  <c r="G26" i="50" l="1"/>
  <c r="G27" i="50" s="1"/>
  <c r="G26" i="10"/>
  <c r="G27" i="10" s="1"/>
  <c r="G28" i="10" l="1"/>
  <c r="G29" i="10" s="1"/>
  <c r="G19" i="2"/>
  <c r="G20" i="2"/>
  <c r="G21" i="2"/>
  <c r="G22" i="2"/>
  <c r="G23" i="2"/>
  <c r="G24" i="2"/>
  <c r="G18" i="2"/>
  <c r="G25" i="2" l="1"/>
  <c r="G26" i="2" s="1"/>
  <c r="G27" i="2" s="1"/>
  <c r="G28" i="2" s="1"/>
  <c r="E34" i="1" s="1"/>
  <c r="E35" i="1" s="1"/>
</calcChain>
</file>

<file path=xl/sharedStrings.xml><?xml version="1.0" encoding="utf-8"?>
<sst xmlns="http://schemas.openxmlformats.org/spreadsheetml/2006/main" count="320" uniqueCount="116">
  <si>
    <r>
      <rPr>
        <b/>
        <sz val="14"/>
        <color indexed="8"/>
        <rFont val="Calibri"/>
        <family val="2"/>
        <charset val="204"/>
      </rPr>
      <t xml:space="preserve">РЕЕСТР </t>
    </r>
    <r>
      <rPr>
        <sz val="11"/>
        <color theme="1"/>
        <rFont val="Calibri"/>
        <family val="2"/>
        <charset val="204"/>
        <scheme val="minor"/>
      </rPr>
      <t>закупки:</t>
    </r>
  </si>
  <si>
    <t xml:space="preserve"> "Испытание электротехнического оборудования (ЭТО)" </t>
  </si>
  <si>
    <t>№ сметы</t>
  </si>
  <si>
    <t>Наименование сметы</t>
  </si>
  <si>
    <t>Всего</t>
  </si>
  <si>
    <t>Токопровод турбогенератора ст.№7</t>
  </si>
  <si>
    <t>УТВЕРЖДАЮ:</t>
  </si>
  <si>
    <t>Главный инженер ТЭЦ-16</t>
  </si>
  <si>
    <t>СМЕТА №1</t>
  </si>
  <si>
    <t>Высоковольтные испытания изоляции высоковольтного оборудования.</t>
  </si>
  <si>
    <t>тип оборудования</t>
  </si>
  <si>
    <t>Справочник ОРГРЭС 1991 г.</t>
  </si>
  <si>
    <t>напряжение, кВ</t>
  </si>
  <si>
    <t>том 5, группа оборудования 5.4</t>
  </si>
  <si>
    <t>№ п/п</t>
  </si>
  <si>
    <t>Наименование работ</t>
  </si>
  <si>
    <t xml:space="preserve">Шифр расценки </t>
  </si>
  <si>
    <t>Единица измерения</t>
  </si>
  <si>
    <t>Количество</t>
  </si>
  <si>
    <t>Стоимость за комплектный экранированный токопровод с воздушным охлаждением (3 фазы)</t>
  </si>
  <si>
    <t>Цена всего</t>
  </si>
  <si>
    <t>Подбор, систематизация и анализ нормативно-технических, справочно-информационных и других документов. Подбор и подготовка к отправке на объект приборов; составление перечня необходимых инструмента, приспособлений, испытательной аппаратуры и оборудования. Проверка готовности испытательного оборудования и аппаратуры к работе. Подготовка рабочих мест на объекте.</t>
  </si>
  <si>
    <t>ОРГРЭС 15.2.06.02</t>
  </si>
  <si>
    <t>единица оборудования</t>
  </si>
  <si>
    <t>Составление замечаний по технической документации. Определение технического состояния оборудования.</t>
  </si>
  <si>
    <t>ОРГРЭС 15.2.06.03</t>
  </si>
  <si>
    <t>Проверка соответствия паспортных данных установленного электрооборудования проекту.</t>
  </si>
  <si>
    <t>ОРГРЭС 15.2.06.04</t>
  </si>
  <si>
    <t>Измерение сопротивления изоляции обмоток и отдельных конструктивных узлов, определение степени увлажненности изоляции и необходимости ее сушки, измерение токов утечки (проводимости) изоляции при приложении выпрямленного напряжения.</t>
  </si>
  <si>
    <t>ОРГРЭС 15.2.06.05</t>
  </si>
  <si>
    <t>Испытание изоляции обмоток и отдельных конструктивных узлов приложенным напряжением переменного тока частоты 50 Гц. Измерение пробивного напряжения и тока проводимости элементов.</t>
  </si>
  <si>
    <t>ОРГРЭС 15.2.06.06</t>
  </si>
  <si>
    <t>Обработка материалов по измерениям и испытаниям и анализ полученных результатов.</t>
  </si>
  <si>
    <t>ОРГРЭС 15.2.06.12</t>
  </si>
  <si>
    <t>Составление протокола испытаний, таблиц результатов, графиков. Составление рекомендаций по совершенствованию эксплуатации и повышению надежности работы электрооборудования.</t>
  </si>
  <si>
    <t>ОРГРЭС 15.2.06.13</t>
  </si>
  <si>
    <t>Итого</t>
  </si>
  <si>
    <t>Начальник ЭТС УТ</t>
  </si>
  <si>
    <t>А.В. Выборнов</t>
  </si>
  <si>
    <t>Ведомость объемов №1</t>
  </si>
  <si>
    <t>Начальник ЭТС УТ              __________________</t>
  </si>
  <si>
    <t>филиал ПАО "Мосэнерго"</t>
  </si>
  <si>
    <t>______________ Д.А. Ерин</t>
  </si>
  <si>
    <t>"___"_______________ 2016г.</t>
  </si>
  <si>
    <t>Гл специалист СПР УТ</t>
  </si>
  <si>
    <t>А.И. Смирнова</t>
  </si>
  <si>
    <t>Итого С К=17,91 на 2016 г. ОРГРЭС</t>
  </si>
  <si>
    <t>Ведомость объемов №2</t>
  </si>
  <si>
    <t>СМЕТА №2</t>
  </si>
  <si>
    <t>Приложение №3 к ТЗ по:"Обследование высоковольтного электротехнического оборудования по характеристикам ЧР ТЭС - филиалов ПАО "Мосэнерго", 2016г</t>
  </si>
  <si>
    <t xml:space="preserve">Обследование высоковольтного электротехнического оборудования по характеристикам ЧР </t>
  </si>
  <si>
    <t>Обследование высоковольтного электротехнического оборудования по характеристикам ЧР</t>
  </si>
  <si>
    <t>Токопровод турбогенератора ст.№5</t>
  </si>
  <si>
    <t>Токопровод турбогенератора ст.№6</t>
  </si>
  <si>
    <t>Кабельная перемычка 110кВ тр-ра Т-4 125МВАОРУ-110кВ.</t>
  </si>
  <si>
    <t>Кабельная перемычка 110кВ I-III СШ КРУЭ-110кВ</t>
  </si>
  <si>
    <t>Кабельная перемычка 110кВ II-IV СШ КРУЭ-110кВ</t>
  </si>
  <si>
    <t xml:space="preserve">Токопровод генератора ст.№8А </t>
  </si>
  <si>
    <t xml:space="preserve">Токопровод генератора ст.№8Б </t>
  </si>
  <si>
    <t>Токопровод тр-ра РТСН-8 40МВА</t>
  </si>
  <si>
    <t>Токопровод резервных вводов  КРУ 6кВ Iс и IIc ПГУ-420.</t>
  </si>
  <si>
    <t>Токопровод трансформатора Т-3 63МВА</t>
  </si>
  <si>
    <t>Токопровод трансформатора Т-5 80МВА</t>
  </si>
  <si>
    <t>Токопровод трансформатора Т-6 80МВА</t>
  </si>
  <si>
    <t>Токопровод трансформатора Т-7 63МВА</t>
  </si>
  <si>
    <t>Кабельная линия 110кВ тр-ра РТСН-8 40МВА</t>
  </si>
  <si>
    <t>Кабельная линия 110кВ тр-ра АТ-1 200МВА</t>
  </si>
  <si>
    <t>Кабельная линия 220кВ тр-ра АТ-1 200МВА</t>
  </si>
  <si>
    <t>Кабельная линия 110кВ тр-ра АТ-2 200МВА</t>
  </si>
  <si>
    <t>Кабельная линия 220кВ тр-ра АТ-2 200МВА</t>
  </si>
  <si>
    <t>Кабельная линия 220кВ тр-ра Т-8А 400МВА</t>
  </si>
  <si>
    <t>Кабельная линия 220кВ тр-ра Т-8Б 200МВА</t>
  </si>
  <si>
    <t xml:space="preserve">Токопровод трансформатора ТСН-8А 40МВА </t>
  </si>
  <si>
    <t>Токопровод трансформатора Т-8А 400МВА</t>
  </si>
  <si>
    <t>Токопровод трансформатора Т-8Б 400МВА</t>
  </si>
  <si>
    <t>том 5, группа оборудования 5.3</t>
  </si>
  <si>
    <t>том 5, группа оборудования 1,2</t>
  </si>
  <si>
    <t>Закупка по ГКПЗ 2016г.:</t>
  </si>
  <si>
    <t>Приложение №3 к Техническому заданию по выполнению услуги: «Обследование высоковольтного электротехнического оборудования по характеристикам ЧР ТЭС - филиалов ПАО "Мосэнерго", 2016г</t>
  </si>
  <si>
    <t>Приложение №3 к ТЗ по:"Обследование изоляции кабелей и кабельных муфт по характеристикам ЧР ТЭС - филиалов ПАО "Мосэнерго", 2016г</t>
  </si>
  <si>
    <t>Обследование изоляции кабелей и кабельных муфт по характеристикам ЧР</t>
  </si>
  <si>
    <t>наименование токопроводов:</t>
  </si>
  <si>
    <t xml:space="preserve">кабель и КМ </t>
  </si>
  <si>
    <t xml:space="preserve">токопровод </t>
  </si>
  <si>
    <t>20; 6</t>
  </si>
  <si>
    <t>Токопровод ТГ-5, ТГ-6, ТГ-7, ТГ-8А,ТГ-8Б, Токопровод трансформаторов РТСН-8, Т-3, Т-5, Т-6, Т-7, ТСН-8А, Т-8А, Т-8Б, Токопровод резервных вводов  КРУ 6кВ Iс и IIc ПГУ-420.</t>
  </si>
  <si>
    <t>шт</t>
  </si>
  <si>
    <t>Всего по токопроводам</t>
  </si>
  <si>
    <t xml:space="preserve">Высоковольтные испытания изоляции высоковольтного оборудования по характеристикам ЧР  </t>
  </si>
  <si>
    <t xml:space="preserve">Токопровод ТГ-5, ТГ-6, ТГ-7, ТГ-8А,ТГ-8Б, Токопровод трансформаторов РТСН-8, Т-3, Т-5, Т-6, Т-7, ТСН-8А, Т-8А, Т-8Б, Токопровод резервных вводов  КРУ 6кВ Iс и </t>
  </si>
  <si>
    <t>Количество операция на одном токопроводе</t>
  </si>
  <si>
    <t>Стоимость за воздушный выключатель на напряжение 110-220 кВ (3 полюса)</t>
  </si>
  <si>
    <t>Стоимость за масляный выключатель на напряжение 110-220 кВ (3 полюса)</t>
  </si>
  <si>
    <t>Стоимость за масляный выключатель на напряжение 35 кВ (3 полюса)</t>
  </si>
  <si>
    <t>Стоимость за масляный выключатель на напряжение до 20 кВ (3 полюса)</t>
  </si>
  <si>
    <t>Стоимость за электродвигатель переменного тока на напряжение 6 кВ и выше (двухскоростной)</t>
  </si>
  <si>
    <t>Стоимость за комплектное распределительное устройство (КРУ или КРУН) 6-10 кВ (10 ячеек без выключателя)</t>
  </si>
  <si>
    <t>Стоимость за кабельную линию в РУ на напряжение 3-35 кВ (2 линии)</t>
  </si>
  <si>
    <t>Кол-во токопроводов</t>
  </si>
  <si>
    <t>-</t>
  </si>
  <si>
    <t>Итого токопроводов (шт)</t>
  </si>
  <si>
    <t>110-220</t>
  </si>
  <si>
    <t>КЛ-110кВ Т-4, 1-3 СШ КРУЭ, 2-4 СШ КРУЭ, РТСН-8, АТ-1, АТ-2, КЛ-220кВ АТ-1, АТ-2, Т-8А, Т-8Б</t>
  </si>
  <si>
    <t>Всего кабелей</t>
  </si>
  <si>
    <t>Токопроводы</t>
  </si>
  <si>
    <t xml:space="preserve">Токопроводы </t>
  </si>
  <si>
    <t>Кабель</t>
  </si>
  <si>
    <t>Ведомость объемов №3</t>
  </si>
  <si>
    <t>СМЕТА №3</t>
  </si>
  <si>
    <t>Обследование высоковольтного электротехнического оборудования по характеристикам ЧР, Турбогенераторы ст.№5,6.</t>
  </si>
  <si>
    <t>Турбогенератор №5</t>
  </si>
  <si>
    <t>Ткрбогенератор №6</t>
  </si>
  <si>
    <t>Турбогенераторы ст. №5,6.</t>
  </si>
  <si>
    <t>ТВФ-63-2Е; ТВФ-63-2Е</t>
  </si>
  <si>
    <t>Наименование</t>
  </si>
  <si>
    <t>генератор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</si>
</sst>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48">
    <xf numFmtId="0" fontId="0" fillId="0" borderId="0" xfId="0"/>
    <xf numFmtId="0" fontId="0" fillId="0" borderId="0" xfId="0" applyAlignment="1">
      <alignment vertical="top"/>
    </xf>
    <xf numFmtId="0" fontId="6" fillId="0" borderId="0" xfId="0" applyFont="1" applyFill="1" applyBorder="1" applyAlignment="1">
      <alignment horizontal="right" vertical="top" wrapText="1"/>
    </xf>
    <xf numFmtId="0" fontId="8" fillId="0" borderId="0" xfId="0" applyFont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8" fillId="0" borderId="0" xfId="0" applyFont="1" applyFill="1" applyAlignment="1">
      <alignment vertical="top"/>
    </xf>
    <xf numFmtId="0" fontId="9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8" fillId="0" borderId="2" xfId="0" applyFont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8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0" fontId="14" fillId="0" borderId="2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0" fontId="9" fillId="2" borderId="7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9" xfId="0" applyFont="1" applyFill="1" applyBorder="1" applyAlignment="1">
      <alignment horizontal="center" vertical="top"/>
    </xf>
    <xf numFmtId="0" fontId="15" fillId="0" borderId="0" xfId="0" applyFont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vertical="top"/>
    </xf>
    <xf numFmtId="4" fontId="9" fillId="0" borderId="1" xfId="0" applyNumberFormat="1" applyFont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16" fillId="0" borderId="0" xfId="0" applyFont="1"/>
    <xf numFmtId="0" fontId="21" fillId="0" borderId="0" xfId="0" applyFont="1" applyAlignment="1">
      <alignment vertical="top" wrapText="1"/>
    </xf>
    <xf numFmtId="0" fontId="11" fillId="2" borderId="0" xfId="0" applyFont="1" applyFill="1" applyBorder="1" applyAlignment="1">
      <alignment horizontal="left" vertical="top"/>
    </xf>
    <xf numFmtId="0" fontId="11" fillId="2" borderId="4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vertical="top"/>
    </xf>
    <xf numFmtId="0" fontId="17" fillId="0" borderId="1" xfId="0" applyFont="1" applyFill="1" applyBorder="1" applyAlignment="1">
      <alignment horizontal="center" vertical="top"/>
    </xf>
    <xf numFmtId="4" fontId="17" fillId="0" borderId="1" xfId="0" applyNumberFormat="1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4" fontId="0" fillId="0" borderId="1" xfId="0" applyNumberFormat="1" applyFill="1" applyBorder="1" applyAlignment="1">
      <alignment vertical="top"/>
    </xf>
    <xf numFmtId="4" fontId="1" fillId="0" borderId="0" xfId="0" applyNumberFormat="1" applyFont="1" applyFill="1" applyAlignment="1">
      <alignment vertical="top"/>
    </xf>
    <xf numFmtId="4" fontId="19" fillId="0" borderId="0" xfId="0" applyNumberFormat="1" applyFont="1" applyFill="1" applyAlignment="1">
      <alignment horizontal="right" vertical="top"/>
    </xf>
    <xf numFmtId="4" fontId="18" fillId="0" borderId="0" xfId="0" applyNumberFormat="1" applyFont="1" applyFill="1" applyAlignment="1">
      <alignment vertical="top"/>
    </xf>
    <xf numFmtId="0" fontId="5" fillId="0" borderId="1" xfId="1" applyFont="1" applyFill="1" applyBorder="1" applyAlignment="1">
      <alignment horizontal="left" vertical="center" wrapText="1"/>
    </xf>
    <xf numFmtId="0" fontId="22" fillId="0" borderId="0" xfId="0" applyFont="1" applyFill="1" applyAlignment="1">
      <alignment vertical="top"/>
    </xf>
    <xf numFmtId="4" fontId="0" fillId="0" borderId="0" xfId="0" applyNumberFormat="1" applyFill="1" applyAlignment="1">
      <alignment vertical="top"/>
    </xf>
    <xf numFmtId="0" fontId="15" fillId="0" borderId="0" xfId="0" applyFont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/>
    </xf>
    <xf numFmtId="0" fontId="9" fillId="2" borderId="0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11" fillId="2" borderId="1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top"/>
    </xf>
    <xf numFmtId="0" fontId="11" fillId="2" borderId="14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horizontal="center" vertical="top"/>
    </xf>
    <xf numFmtId="0" fontId="16" fillId="0" borderId="0" xfId="0" applyFont="1" applyAlignment="1">
      <alignment vertical="top"/>
    </xf>
    <xf numFmtId="0" fontId="19" fillId="0" borderId="1" xfId="0" applyFont="1" applyFill="1" applyBorder="1" applyAlignment="1">
      <alignment horizontal="left" vertical="top"/>
    </xf>
    <xf numFmtId="0" fontId="19" fillId="0" borderId="15" xfId="0" applyFont="1" applyFill="1" applyBorder="1" applyAlignment="1">
      <alignment horizontal="left" vertical="top" wrapText="1"/>
    </xf>
    <xf numFmtId="0" fontId="19" fillId="0" borderId="16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left" vertical="top"/>
    </xf>
    <xf numFmtId="0" fontId="23" fillId="0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horizontal="left" vertical="top"/>
    </xf>
    <xf numFmtId="0" fontId="19" fillId="2" borderId="18" xfId="0" applyFont="1" applyFill="1" applyBorder="1" applyAlignment="1">
      <alignment horizontal="center" vertical="top"/>
    </xf>
    <xf numFmtId="0" fontId="19" fillId="2" borderId="17" xfId="0" applyFont="1" applyFill="1" applyBorder="1" applyAlignment="1">
      <alignment horizontal="left" vertical="top"/>
    </xf>
    <xf numFmtId="0" fontId="19" fillId="0" borderId="17" xfId="0" applyFont="1" applyFill="1" applyBorder="1" applyAlignment="1">
      <alignment horizontal="center" vertical="top"/>
    </xf>
    <xf numFmtId="0" fontId="23" fillId="0" borderId="13" xfId="0" applyFont="1" applyFill="1" applyBorder="1" applyAlignment="1">
      <alignment vertical="top"/>
    </xf>
    <xf numFmtId="0" fontId="19" fillId="2" borderId="5" xfId="0" applyFont="1" applyFill="1" applyBorder="1" applyAlignment="1">
      <alignment horizontal="center" vertical="top"/>
    </xf>
    <xf numFmtId="0" fontId="19" fillId="2" borderId="5" xfId="0" applyFont="1" applyFill="1" applyBorder="1" applyAlignment="1">
      <alignment horizontal="left" vertical="top"/>
    </xf>
    <xf numFmtId="0" fontId="19" fillId="2" borderId="19" xfId="0" applyFont="1" applyFill="1" applyBorder="1" applyAlignment="1">
      <alignment horizontal="center" vertical="top"/>
    </xf>
    <xf numFmtId="0" fontId="19" fillId="2" borderId="2" xfId="0" applyFont="1" applyFill="1" applyBorder="1" applyAlignment="1">
      <alignment horizontal="left" vertical="top"/>
    </xf>
    <xf numFmtId="0" fontId="19" fillId="0" borderId="2" xfId="0" applyFont="1" applyFill="1" applyBorder="1" applyAlignment="1">
      <alignment horizontal="center" vertical="top"/>
    </xf>
    <xf numFmtId="0" fontId="23" fillId="0" borderId="20" xfId="0" applyFont="1" applyFill="1" applyBorder="1" applyAlignment="1">
      <alignment vertical="top"/>
    </xf>
    <xf numFmtId="0" fontId="19" fillId="0" borderId="21" xfId="0" applyFont="1" applyFill="1" applyBorder="1" applyAlignment="1">
      <alignment horizontal="center" vertical="top"/>
    </xf>
    <xf numFmtId="0" fontId="25" fillId="0" borderId="1" xfId="0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25" fillId="0" borderId="12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/>
    </xf>
    <xf numFmtId="0" fontId="23" fillId="0" borderId="1" xfId="0" applyFont="1" applyFill="1" applyBorder="1" applyAlignment="1">
      <alignment horizontal="center" vertical="top"/>
    </xf>
    <xf numFmtId="0" fontId="23" fillId="0" borderId="1" xfId="0" applyFont="1" applyFill="1" applyBorder="1" applyAlignment="1">
      <alignment horizontal="center" vertical="top" wrapText="1"/>
    </xf>
    <xf numFmtId="0" fontId="26" fillId="0" borderId="1" xfId="0" applyFont="1" applyFill="1" applyBorder="1" applyAlignment="1">
      <alignment horizontal="center" vertical="top"/>
    </xf>
    <xf numFmtId="0" fontId="26" fillId="0" borderId="1" xfId="0" applyFont="1" applyBorder="1" applyAlignment="1">
      <alignment horizontal="center" vertical="top"/>
    </xf>
    <xf numFmtId="0" fontId="26" fillId="0" borderId="11" xfId="0" applyFont="1" applyBorder="1" applyAlignment="1">
      <alignment horizontal="center" vertical="top"/>
    </xf>
    <xf numFmtId="0" fontId="23" fillId="0" borderId="12" xfId="0" applyFont="1" applyBorder="1" applyAlignment="1">
      <alignment vertical="top"/>
    </xf>
    <xf numFmtId="0" fontId="23" fillId="0" borderId="10" xfId="0" applyFont="1" applyBorder="1" applyAlignment="1">
      <alignment vertical="top"/>
    </xf>
    <xf numFmtId="0" fontId="24" fillId="0" borderId="1" xfId="0" applyFont="1" applyFill="1" applyBorder="1" applyAlignment="1">
      <alignment vertical="top"/>
    </xf>
    <xf numFmtId="0" fontId="24" fillId="0" borderId="1" xfId="0" applyFont="1" applyFill="1" applyBorder="1" applyAlignment="1">
      <alignment vertical="top" wrapText="1"/>
    </xf>
    <xf numFmtId="0" fontId="26" fillId="0" borderId="5" xfId="0" applyFont="1" applyBorder="1" applyAlignment="1">
      <alignment horizontal="center" vertical="top"/>
    </xf>
    <xf numFmtId="0" fontId="23" fillId="0" borderId="5" xfId="0" applyFont="1" applyFill="1" applyBorder="1" applyAlignment="1">
      <alignment horizontal="center" vertical="top" wrapText="1"/>
    </xf>
    <xf numFmtId="0" fontId="26" fillId="0" borderId="5" xfId="0" applyFont="1" applyFill="1" applyBorder="1" applyAlignment="1">
      <alignment horizontal="center" vertical="top"/>
    </xf>
    <xf numFmtId="0" fontId="25" fillId="0" borderId="1" xfId="0" applyFont="1" applyBorder="1" applyAlignment="1">
      <alignment vertical="top" wrapText="1"/>
    </xf>
    <xf numFmtId="0" fontId="23" fillId="0" borderId="1" xfId="0" applyFont="1" applyBorder="1" applyAlignment="1">
      <alignment vertical="top"/>
    </xf>
    <xf numFmtId="0" fontId="23" fillId="0" borderId="11" xfId="0" applyFont="1" applyBorder="1" applyAlignment="1">
      <alignment vertical="top"/>
    </xf>
    <xf numFmtId="0" fontId="19" fillId="0" borderId="1" xfId="0" applyFont="1" applyBorder="1" applyAlignment="1">
      <alignment horizontal="center" vertical="top"/>
    </xf>
    <xf numFmtId="44" fontId="0" fillId="0" borderId="0" xfId="0" applyNumberFormat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16" fillId="2" borderId="12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9" fillId="2" borderId="23" xfId="0" applyFont="1" applyFill="1" applyBorder="1" applyAlignment="1">
      <alignment horizontal="center" vertical="top"/>
    </xf>
    <xf numFmtId="0" fontId="9" fillId="2" borderId="10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center" vertical="top"/>
    </xf>
    <xf numFmtId="0" fontId="20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16" fillId="0" borderId="0" xfId="0" applyFont="1" applyFill="1" applyAlignment="1">
      <alignment horizontal="right" vertical="top" wrapText="1"/>
    </xf>
    <xf numFmtId="0" fontId="0" fillId="0" borderId="2" xfId="0" applyFill="1" applyBorder="1" applyAlignment="1">
      <alignment horizontal="center" vertical="top" wrapText="1"/>
    </xf>
    <xf numFmtId="0" fontId="21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15" fillId="0" borderId="0" xfId="0" applyFont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left" vertical="top" wrapText="1"/>
    </xf>
    <xf numFmtId="0" fontId="19" fillId="0" borderId="15" xfId="0" applyFont="1" applyFill="1" applyBorder="1" applyAlignment="1">
      <alignment horizontal="left" vertical="top" wrapText="1"/>
    </xf>
    <xf numFmtId="0" fontId="19" fillId="0" borderId="16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6" fillId="0" borderId="2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BreakPreview" zoomScale="60" zoomScaleNormal="100" workbookViewId="0">
      <selection activeCell="H35" sqref="H35"/>
    </sheetView>
  </sheetViews>
  <sheetFormatPr defaultRowHeight="15" x14ac:dyDescent="0.25"/>
  <cols>
    <col min="1" max="1" width="4.85546875" style="52" customWidth="1"/>
    <col min="2" max="2" width="57.140625" style="52" customWidth="1"/>
    <col min="3" max="3" width="18.85546875" style="52" customWidth="1"/>
    <col min="4" max="4" width="15.140625" style="52" customWidth="1"/>
    <col min="5" max="5" width="12.28515625" style="52" customWidth="1"/>
    <col min="6" max="6" width="9.140625" style="52"/>
    <col min="7" max="7" width="12.42578125" style="52" customWidth="1"/>
    <col min="8" max="16384" width="9.140625" style="52"/>
  </cols>
  <sheetData>
    <row r="1" spans="1:3" ht="15" customHeight="1" x14ac:dyDescent="0.25">
      <c r="A1" s="51"/>
      <c r="B1" s="127" t="s">
        <v>78</v>
      </c>
      <c r="C1" s="127"/>
    </row>
    <row r="2" spans="1:3" ht="36" customHeight="1" x14ac:dyDescent="0.25">
      <c r="A2" s="51"/>
      <c r="B2" s="127"/>
      <c r="C2" s="127"/>
    </row>
    <row r="3" spans="1:3" x14ac:dyDescent="0.25">
      <c r="A3" s="51"/>
    </row>
    <row r="4" spans="1:3" ht="18.75" x14ac:dyDescent="0.25">
      <c r="A4" s="126" t="s">
        <v>0</v>
      </c>
      <c r="B4" s="126"/>
      <c r="C4" s="126"/>
    </row>
    <row r="5" spans="1:3" ht="18.75" x14ac:dyDescent="0.25">
      <c r="A5" s="125" t="s">
        <v>1</v>
      </c>
      <c r="B5" s="125"/>
      <c r="C5" s="125"/>
    </row>
    <row r="6" spans="1:3" ht="39" customHeight="1" x14ac:dyDescent="0.25">
      <c r="A6" s="128" t="s">
        <v>51</v>
      </c>
      <c r="B6" s="128"/>
      <c r="C6" s="128"/>
    </row>
    <row r="7" spans="1:3" x14ac:dyDescent="0.25">
      <c r="A7" s="53" t="s">
        <v>2</v>
      </c>
      <c r="B7" s="53" t="s">
        <v>3</v>
      </c>
      <c r="C7" s="54" t="s">
        <v>4</v>
      </c>
    </row>
    <row r="8" spans="1:3" ht="15.75" x14ac:dyDescent="0.25">
      <c r="A8" s="55"/>
      <c r="B8" s="60" t="s">
        <v>52</v>
      </c>
      <c r="C8" s="40">
        <v>19933.830000000002</v>
      </c>
    </row>
    <row r="9" spans="1:3" ht="15.75" x14ac:dyDescent="0.25">
      <c r="A9" s="55"/>
      <c r="B9" s="60" t="s">
        <v>53</v>
      </c>
      <c r="C9" s="40">
        <v>19933.830000000002</v>
      </c>
    </row>
    <row r="10" spans="1:3" ht="15.75" x14ac:dyDescent="0.25">
      <c r="A10" s="55"/>
      <c r="B10" s="60" t="s">
        <v>5</v>
      </c>
      <c r="C10" s="40">
        <v>19933.830000000002</v>
      </c>
    </row>
    <row r="11" spans="1:3" ht="30" x14ac:dyDescent="0.25">
      <c r="A11" s="55"/>
      <c r="B11" s="60" t="s">
        <v>54</v>
      </c>
      <c r="C11" s="56">
        <v>19665.18</v>
      </c>
    </row>
    <row r="12" spans="1:3" x14ac:dyDescent="0.25">
      <c r="A12" s="55"/>
      <c r="B12" s="60" t="s">
        <v>55</v>
      </c>
      <c r="C12" s="56">
        <v>19665.18</v>
      </c>
    </row>
    <row r="13" spans="1:3" x14ac:dyDescent="0.25">
      <c r="A13" s="55"/>
      <c r="B13" s="60" t="s">
        <v>56</v>
      </c>
      <c r="C13" s="56">
        <v>19665.18</v>
      </c>
    </row>
    <row r="14" spans="1:3" ht="15.75" x14ac:dyDescent="0.25">
      <c r="A14" s="55"/>
      <c r="B14" s="60" t="s">
        <v>57</v>
      </c>
      <c r="C14" s="40">
        <v>19933.830000000002</v>
      </c>
    </row>
    <row r="15" spans="1:3" ht="15.75" x14ac:dyDescent="0.25">
      <c r="A15" s="55"/>
      <c r="B15" s="60" t="s">
        <v>58</v>
      </c>
      <c r="C15" s="40">
        <v>19933.830000000002</v>
      </c>
    </row>
    <row r="16" spans="1:3" ht="15.75" x14ac:dyDescent="0.25">
      <c r="A16" s="55"/>
      <c r="B16" s="60" t="s">
        <v>59</v>
      </c>
      <c r="C16" s="40">
        <v>19933.830000000002</v>
      </c>
    </row>
    <row r="17" spans="1:9" ht="15.75" x14ac:dyDescent="0.25">
      <c r="A17" s="55"/>
      <c r="B17" s="60" t="s">
        <v>60</v>
      </c>
      <c r="C17" s="40">
        <v>19933.830000000002</v>
      </c>
    </row>
    <row r="18" spans="1:9" ht="15.75" x14ac:dyDescent="0.25">
      <c r="A18" s="55"/>
      <c r="B18" s="60" t="s">
        <v>61</v>
      </c>
      <c r="C18" s="40">
        <v>19933.830000000002</v>
      </c>
    </row>
    <row r="19" spans="1:9" ht="15.75" x14ac:dyDescent="0.25">
      <c r="A19" s="55"/>
      <c r="B19" s="60" t="s">
        <v>62</v>
      </c>
      <c r="C19" s="40">
        <v>19933.830000000002</v>
      </c>
    </row>
    <row r="20" spans="1:9" ht="15.75" x14ac:dyDescent="0.25">
      <c r="A20" s="55"/>
      <c r="B20" s="60" t="s">
        <v>63</v>
      </c>
      <c r="C20" s="40">
        <v>19933.830000000002</v>
      </c>
      <c r="I20" s="61">
        <v>560000</v>
      </c>
    </row>
    <row r="21" spans="1:9" ht="15.75" x14ac:dyDescent="0.25">
      <c r="A21" s="55"/>
      <c r="B21" s="60" t="s">
        <v>64</v>
      </c>
      <c r="C21" s="40">
        <v>19933.830000000002</v>
      </c>
    </row>
    <row r="22" spans="1:9" x14ac:dyDescent="0.25">
      <c r="A22" s="55"/>
      <c r="B22" s="60" t="s">
        <v>65</v>
      </c>
      <c r="C22" s="56">
        <v>19665.18</v>
      </c>
      <c r="I22" s="62"/>
    </row>
    <row r="23" spans="1:9" x14ac:dyDescent="0.25">
      <c r="A23" s="55"/>
      <c r="B23" s="60" t="s">
        <v>66</v>
      </c>
      <c r="C23" s="56">
        <v>19665.18</v>
      </c>
    </row>
    <row r="24" spans="1:9" x14ac:dyDescent="0.25">
      <c r="A24" s="55"/>
      <c r="B24" s="60" t="s">
        <v>67</v>
      </c>
      <c r="C24" s="56">
        <v>19665.18</v>
      </c>
    </row>
    <row r="25" spans="1:9" x14ac:dyDescent="0.25">
      <c r="A25" s="55"/>
      <c r="B25" s="60" t="s">
        <v>68</v>
      </c>
      <c r="C25" s="56">
        <v>19665.18</v>
      </c>
    </row>
    <row r="26" spans="1:9" x14ac:dyDescent="0.25">
      <c r="A26" s="55"/>
      <c r="B26" s="60" t="s">
        <v>69</v>
      </c>
      <c r="C26" s="56">
        <v>19665.18</v>
      </c>
    </row>
    <row r="27" spans="1:9" x14ac:dyDescent="0.25">
      <c r="A27" s="55"/>
      <c r="B27" s="60" t="s">
        <v>70</v>
      </c>
      <c r="C27" s="56">
        <v>19665.18</v>
      </c>
    </row>
    <row r="28" spans="1:9" x14ac:dyDescent="0.25">
      <c r="A28" s="55"/>
      <c r="B28" s="60" t="s">
        <v>71</v>
      </c>
      <c r="C28" s="56">
        <v>19665.18</v>
      </c>
    </row>
    <row r="29" spans="1:9" ht="15.75" x14ac:dyDescent="0.25">
      <c r="A29" s="55"/>
      <c r="B29" s="60" t="s">
        <v>72</v>
      </c>
      <c r="C29" s="40">
        <v>19933.830000000002</v>
      </c>
    </row>
    <row r="30" spans="1:9" ht="15.75" x14ac:dyDescent="0.25">
      <c r="A30" s="55"/>
      <c r="B30" s="60" t="s">
        <v>73</v>
      </c>
      <c r="C30" s="40">
        <v>19933.830000000002</v>
      </c>
    </row>
    <row r="31" spans="1:9" ht="15.75" x14ac:dyDescent="0.25">
      <c r="A31" s="55"/>
      <c r="B31" s="60" t="s">
        <v>74</v>
      </c>
      <c r="C31" s="40">
        <v>19933.830000000002</v>
      </c>
    </row>
    <row r="32" spans="1:9" ht="15.75" x14ac:dyDescent="0.25">
      <c r="A32" s="55"/>
      <c r="B32" s="60" t="s">
        <v>110</v>
      </c>
      <c r="C32" s="40">
        <f>'ТГ 5,6'!G27</f>
        <v>39437.82</v>
      </c>
    </row>
    <row r="33" spans="1:7" ht="15.75" x14ac:dyDescent="0.25">
      <c r="A33" s="55"/>
      <c r="B33" s="60" t="s">
        <v>111</v>
      </c>
      <c r="C33" s="40">
        <f>'ТГ 5,6'!G27</f>
        <v>39437.82</v>
      </c>
    </row>
    <row r="34" spans="1:7" ht="15.75" x14ac:dyDescent="0.25">
      <c r="C34" s="57">
        <f>SUM(C8:C33)</f>
        <v>554601.06000000006</v>
      </c>
      <c r="D34" s="58"/>
      <c r="E34" s="57">
        <f>токопроводы!G28+'см по КЛ'!G29</f>
        <v>472573.26</v>
      </c>
      <c r="G34" s="62">
        <f>'ТГ 5,6'!G29</f>
        <v>78875.64</v>
      </c>
    </row>
    <row r="35" spans="1:7" ht="15.75" x14ac:dyDescent="0.25">
      <c r="B35" s="2" t="s">
        <v>77</v>
      </c>
      <c r="C35" s="59"/>
      <c r="E35" s="52">
        <f>E34+G34*2</f>
        <v>630324.54</v>
      </c>
    </row>
  </sheetData>
  <mergeCells count="4">
    <mergeCell ref="A5:C5"/>
    <mergeCell ref="A4:C4"/>
    <mergeCell ref="B1:C2"/>
    <mergeCell ref="A6:C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31"/>
  <sheetViews>
    <sheetView view="pageBreakPreview" topLeftCell="A13" zoomScaleNormal="100" zoomScaleSheetLayoutView="100" workbookViewId="0">
      <selection activeCell="E25" sqref="E25"/>
    </sheetView>
  </sheetViews>
  <sheetFormatPr defaultRowHeight="15" x14ac:dyDescent="0.25"/>
  <cols>
    <col min="1" max="1" width="5" style="46" customWidth="1"/>
    <col min="2" max="2" width="46.7109375" style="46" customWidth="1"/>
    <col min="3" max="3" width="13.42578125" style="46" customWidth="1"/>
    <col min="4" max="4" width="15.5703125" style="46" customWidth="1"/>
    <col min="5" max="5" width="8.28515625" style="46" customWidth="1"/>
    <col min="6" max="6" width="14" style="46" customWidth="1"/>
    <col min="7" max="7" width="12" style="46" customWidth="1"/>
    <col min="8" max="16384" width="9.140625" style="46"/>
  </cols>
  <sheetData>
    <row r="1" spans="1:7" x14ac:dyDescent="0.25">
      <c r="B1" s="129" t="s">
        <v>79</v>
      </c>
      <c r="C1" s="129"/>
      <c r="D1" s="129"/>
      <c r="E1" s="129"/>
      <c r="F1" s="129"/>
      <c r="G1" s="129"/>
    </row>
    <row r="3" spans="1:7" ht="15.75" x14ac:dyDescent="0.25">
      <c r="A3" s="22"/>
      <c r="B3" s="4"/>
      <c r="C3" s="4"/>
      <c r="D3" s="134" t="s">
        <v>6</v>
      </c>
      <c r="E3" s="134"/>
      <c r="F3" s="134"/>
      <c r="G3" s="134"/>
    </row>
    <row r="4" spans="1:7" ht="15.75" x14ac:dyDescent="0.25">
      <c r="A4" s="4"/>
      <c r="B4" s="4"/>
      <c r="C4" s="4"/>
      <c r="D4" s="134" t="s">
        <v>7</v>
      </c>
      <c r="E4" s="134"/>
      <c r="F4" s="134"/>
      <c r="G4" s="134"/>
    </row>
    <row r="5" spans="1:7" ht="15.75" x14ac:dyDescent="0.25">
      <c r="A5" s="24"/>
      <c r="B5" s="23"/>
      <c r="C5" s="23"/>
      <c r="D5" s="135" t="s">
        <v>41</v>
      </c>
      <c r="E5" s="135"/>
      <c r="F5" s="135"/>
      <c r="G5" s="135"/>
    </row>
    <row r="6" spans="1:7" ht="15.75" x14ac:dyDescent="0.25">
      <c r="A6" s="25"/>
      <c r="B6" s="23"/>
      <c r="C6" s="23"/>
      <c r="D6" s="135" t="s">
        <v>42</v>
      </c>
      <c r="E6" s="135"/>
      <c r="F6" s="135"/>
      <c r="G6" s="135"/>
    </row>
    <row r="7" spans="1:7" ht="15.75" x14ac:dyDescent="0.25">
      <c r="A7" s="4"/>
      <c r="B7" s="4"/>
      <c r="C7" s="4"/>
      <c r="D7" s="136" t="s">
        <v>43</v>
      </c>
      <c r="E7" s="136"/>
      <c r="F7" s="136"/>
      <c r="G7" s="136"/>
    </row>
    <row r="8" spans="1:7" ht="15.75" x14ac:dyDescent="0.25">
      <c r="A8" s="24"/>
      <c r="B8" s="23"/>
      <c r="C8" s="23"/>
      <c r="D8" s="23"/>
      <c r="E8" s="23"/>
      <c r="F8" s="4"/>
      <c r="G8" s="4"/>
    </row>
    <row r="9" spans="1:7" ht="15.75" x14ac:dyDescent="0.25">
      <c r="A9" s="137" t="s">
        <v>8</v>
      </c>
      <c r="B9" s="137"/>
      <c r="C9" s="137"/>
      <c r="D9" s="137"/>
      <c r="E9" s="137"/>
      <c r="F9" s="137"/>
      <c r="G9" s="137"/>
    </row>
    <row r="10" spans="1:7" ht="15.75" x14ac:dyDescent="0.25">
      <c r="A10" s="133" t="s">
        <v>80</v>
      </c>
      <c r="B10" s="133"/>
      <c r="C10" s="133"/>
      <c r="D10" s="133"/>
      <c r="E10" s="133"/>
      <c r="F10" s="133"/>
      <c r="G10" s="133"/>
    </row>
    <row r="11" spans="1:7" ht="15.75" x14ac:dyDescent="0.25">
      <c r="A11" s="132" t="s">
        <v>104</v>
      </c>
      <c r="B11" s="132"/>
      <c r="C11" s="132"/>
      <c r="D11" s="132"/>
      <c r="E11" s="132"/>
      <c r="F11" s="132"/>
      <c r="G11" s="132"/>
    </row>
    <row r="13" spans="1:7" ht="15.75" x14ac:dyDescent="0.25">
      <c r="A13" s="66"/>
      <c r="B13" s="67" t="s">
        <v>10</v>
      </c>
      <c r="C13" s="68" t="s">
        <v>83</v>
      </c>
      <c r="D13" s="21" t="s">
        <v>11</v>
      </c>
      <c r="E13" s="19"/>
      <c r="F13" s="19"/>
      <c r="G13" s="5"/>
    </row>
    <row r="14" spans="1:7" ht="15.75" x14ac:dyDescent="0.25">
      <c r="A14" s="66"/>
      <c r="B14" s="67" t="s">
        <v>12</v>
      </c>
      <c r="C14" s="70" t="s">
        <v>84</v>
      </c>
      <c r="D14" s="21" t="s">
        <v>13</v>
      </c>
      <c r="E14" s="19"/>
      <c r="F14" s="19"/>
      <c r="G14" s="5"/>
    </row>
    <row r="15" spans="1:7" ht="36" customHeight="1" x14ac:dyDescent="0.25">
      <c r="A15" s="66"/>
      <c r="B15" s="67" t="s">
        <v>81</v>
      </c>
      <c r="C15" s="138" t="s">
        <v>85</v>
      </c>
      <c r="D15" s="138"/>
      <c r="E15" s="138"/>
      <c r="F15" s="138"/>
      <c r="G15" s="138"/>
    </row>
    <row r="16" spans="1:7" ht="15.75" x14ac:dyDescent="0.25">
      <c r="A16" s="17"/>
      <c r="B16" s="18"/>
      <c r="C16" s="33"/>
      <c r="D16" s="39"/>
      <c r="E16" s="39"/>
      <c r="F16" s="17"/>
      <c r="G16" s="16"/>
    </row>
    <row r="17" spans="1:7" ht="77.25" customHeight="1" x14ac:dyDescent="0.25">
      <c r="A17" s="14" t="s">
        <v>14</v>
      </c>
      <c r="B17" s="14" t="s">
        <v>15</v>
      </c>
      <c r="C17" s="14" t="s">
        <v>16</v>
      </c>
      <c r="D17" s="14" t="s">
        <v>17</v>
      </c>
      <c r="E17" s="14" t="s">
        <v>18</v>
      </c>
      <c r="F17" s="32" t="s">
        <v>19</v>
      </c>
      <c r="G17" s="14" t="s">
        <v>20</v>
      </c>
    </row>
    <row r="18" spans="1:7" ht="146.25" customHeight="1" x14ac:dyDescent="0.25">
      <c r="A18" s="9">
        <v>1</v>
      </c>
      <c r="B18" s="13" t="s">
        <v>21</v>
      </c>
      <c r="C18" s="12" t="s">
        <v>22</v>
      </c>
      <c r="D18" s="12" t="s">
        <v>23</v>
      </c>
      <c r="E18" s="12">
        <v>1</v>
      </c>
      <c r="F18" s="11">
        <v>32</v>
      </c>
      <c r="G18" s="10">
        <f>F18*E18</f>
        <v>32</v>
      </c>
    </row>
    <row r="19" spans="1:7" ht="52.5" customHeight="1" x14ac:dyDescent="0.25">
      <c r="A19" s="9">
        <v>2</v>
      </c>
      <c r="B19" s="13" t="s">
        <v>24</v>
      </c>
      <c r="C19" s="12" t="s">
        <v>25</v>
      </c>
      <c r="D19" s="12" t="s">
        <v>23</v>
      </c>
      <c r="E19" s="12">
        <v>1</v>
      </c>
      <c r="F19" s="11">
        <v>26</v>
      </c>
      <c r="G19" s="10">
        <f t="shared" ref="G19:G24" si="0">F19*E19</f>
        <v>26</v>
      </c>
    </row>
    <row r="20" spans="1:7" ht="35.25" customHeight="1" x14ac:dyDescent="0.25">
      <c r="A20" s="9">
        <v>3</v>
      </c>
      <c r="B20" s="13" t="s">
        <v>26</v>
      </c>
      <c r="C20" s="12" t="s">
        <v>27</v>
      </c>
      <c r="D20" s="12" t="s">
        <v>23</v>
      </c>
      <c r="E20" s="12">
        <v>1</v>
      </c>
      <c r="F20" s="11">
        <v>8</v>
      </c>
      <c r="G20" s="10">
        <f t="shared" si="0"/>
        <v>8</v>
      </c>
    </row>
    <row r="21" spans="1:7" ht="115.5" customHeight="1" x14ac:dyDescent="0.25">
      <c r="A21" s="9">
        <v>4</v>
      </c>
      <c r="B21" s="13" t="s">
        <v>28</v>
      </c>
      <c r="C21" s="12" t="s">
        <v>29</v>
      </c>
      <c r="D21" s="12" t="s">
        <v>23</v>
      </c>
      <c r="E21" s="12">
        <v>6</v>
      </c>
      <c r="F21" s="11">
        <v>21</v>
      </c>
      <c r="G21" s="10">
        <f t="shared" si="0"/>
        <v>126</v>
      </c>
    </row>
    <row r="22" spans="1:7" ht="84" customHeight="1" x14ac:dyDescent="0.25">
      <c r="A22" s="29">
        <v>5</v>
      </c>
      <c r="B22" s="31" t="s">
        <v>30</v>
      </c>
      <c r="C22" s="12" t="s">
        <v>31</v>
      </c>
      <c r="D22" s="12" t="s">
        <v>23</v>
      </c>
      <c r="E22" s="12">
        <v>10</v>
      </c>
      <c r="F22" s="11">
        <v>48</v>
      </c>
      <c r="G22" s="10">
        <f t="shared" si="0"/>
        <v>480</v>
      </c>
    </row>
    <row r="23" spans="1:7" ht="55.5" customHeight="1" x14ac:dyDescent="0.25">
      <c r="A23" s="29">
        <v>6</v>
      </c>
      <c r="B23" s="13" t="s">
        <v>32</v>
      </c>
      <c r="C23" s="12" t="s">
        <v>33</v>
      </c>
      <c r="D23" s="12" t="s">
        <v>23</v>
      </c>
      <c r="E23" s="30">
        <v>16</v>
      </c>
      <c r="F23" s="11">
        <v>23</v>
      </c>
      <c r="G23" s="10">
        <f t="shared" si="0"/>
        <v>368</v>
      </c>
    </row>
    <row r="24" spans="1:7" ht="81" customHeight="1" x14ac:dyDescent="0.25">
      <c r="A24" s="29">
        <v>7</v>
      </c>
      <c r="B24" s="13" t="s">
        <v>34</v>
      </c>
      <c r="C24" s="12" t="s">
        <v>35</v>
      </c>
      <c r="D24" s="12" t="s">
        <v>23</v>
      </c>
      <c r="E24" s="12">
        <v>1</v>
      </c>
      <c r="F24" s="11">
        <v>34</v>
      </c>
      <c r="G24" s="10">
        <f t="shared" si="0"/>
        <v>34</v>
      </c>
    </row>
    <row r="25" spans="1:7" ht="15.75" x14ac:dyDescent="0.25">
      <c r="A25" s="29"/>
      <c r="B25" s="13" t="s">
        <v>36</v>
      </c>
      <c r="C25" s="12"/>
      <c r="D25" s="12"/>
      <c r="E25" s="12"/>
      <c r="F25" s="11"/>
      <c r="G25" s="10">
        <f>SUM(G18:G24)</f>
        <v>1074</v>
      </c>
    </row>
    <row r="26" spans="1:7" ht="18" customHeight="1" x14ac:dyDescent="0.25">
      <c r="A26" s="29"/>
      <c r="B26" s="15" t="s">
        <v>46</v>
      </c>
      <c r="C26" s="9"/>
      <c r="D26" s="13"/>
      <c r="E26" s="13"/>
      <c r="F26" s="10"/>
      <c r="G26" s="40">
        <f>G25*17.91</f>
        <v>19235.34</v>
      </c>
    </row>
    <row r="27" spans="1:7" ht="18" customHeight="1" x14ac:dyDescent="0.25">
      <c r="A27" s="29"/>
      <c r="B27" s="15"/>
      <c r="C27" s="9"/>
      <c r="D27" s="71" t="s">
        <v>86</v>
      </c>
      <c r="E27" s="71">
        <v>14</v>
      </c>
      <c r="F27" s="10"/>
      <c r="G27" s="40">
        <f>G26*14</f>
        <v>269294.76</v>
      </c>
    </row>
    <row r="28" spans="1:7" ht="15.75" x14ac:dyDescent="0.25">
      <c r="A28" s="9"/>
      <c r="B28" s="15" t="s">
        <v>87</v>
      </c>
      <c r="C28" s="8"/>
      <c r="D28" s="28"/>
      <c r="E28" s="28"/>
      <c r="F28" s="8"/>
      <c r="G28" s="41">
        <f>G27</f>
        <v>269294.76</v>
      </c>
    </row>
    <row r="29" spans="1:7" ht="15.75" x14ac:dyDescent="0.25">
      <c r="B29" s="3" t="s">
        <v>37</v>
      </c>
      <c r="C29" s="26"/>
      <c r="D29" s="130" t="s">
        <v>38</v>
      </c>
      <c r="E29" s="130"/>
    </row>
    <row r="31" spans="1:7" ht="15.75" x14ac:dyDescent="0.25">
      <c r="B31" s="3" t="s">
        <v>44</v>
      </c>
      <c r="C31" s="26"/>
      <c r="D31" s="131" t="s">
        <v>45</v>
      </c>
      <c r="E31" s="131"/>
    </row>
  </sheetData>
  <mergeCells count="12">
    <mergeCell ref="B1:G1"/>
    <mergeCell ref="D29:E29"/>
    <mergeCell ref="D31:E31"/>
    <mergeCell ref="A11:G11"/>
    <mergeCell ref="A10:G10"/>
    <mergeCell ref="D3:G3"/>
    <mergeCell ref="D4:G4"/>
    <mergeCell ref="D5:G5"/>
    <mergeCell ref="D6:G6"/>
    <mergeCell ref="D7:G7"/>
    <mergeCell ref="A9:G9"/>
    <mergeCell ref="C15:G15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31"/>
  <sheetViews>
    <sheetView view="pageBreakPreview" topLeftCell="A13" zoomScale="60" zoomScaleNormal="100" workbookViewId="0">
      <selection activeCell="M26" sqref="M26"/>
    </sheetView>
  </sheetViews>
  <sheetFormatPr defaultRowHeight="15" outlineLevelCol="1" x14ac:dyDescent="0.25"/>
  <cols>
    <col min="1" max="1" width="5.42578125" style="1" customWidth="1"/>
    <col min="2" max="2" width="65.42578125" style="1" customWidth="1"/>
    <col min="3" max="3" width="20.42578125" style="1" customWidth="1"/>
    <col min="4" max="4" width="12.85546875" style="1" customWidth="1"/>
    <col min="5" max="5" width="9.140625" style="1" customWidth="1"/>
    <col min="6" max="12" width="9.140625" style="1" hidden="1" customWidth="1" outlineLevel="1"/>
    <col min="13" max="13" width="9.140625" style="1" customWidth="1" collapsed="1"/>
    <col min="14" max="16384" width="9.140625" style="1"/>
  </cols>
  <sheetData>
    <row r="1" spans="1:13" s="73" customFormat="1" ht="15" customHeight="1" x14ac:dyDescent="0.25">
      <c r="B1" s="129" t="s">
        <v>79</v>
      </c>
      <c r="C1" s="129"/>
      <c r="D1" s="129"/>
      <c r="E1" s="47"/>
      <c r="F1" s="47"/>
      <c r="G1" s="47"/>
    </row>
    <row r="2" spans="1:13" s="73" customFormat="1" ht="12.75" customHeight="1" x14ac:dyDescent="0.25">
      <c r="B2" s="129"/>
      <c r="C2" s="129"/>
      <c r="D2" s="129"/>
      <c r="E2" s="47"/>
      <c r="F2" s="47"/>
      <c r="G2" s="47"/>
    </row>
    <row r="3" spans="1:13" s="73" customFormat="1" ht="17.25" customHeight="1" x14ac:dyDescent="0.25">
      <c r="B3" s="129"/>
      <c r="C3" s="129"/>
      <c r="D3" s="129"/>
      <c r="E3" s="47"/>
    </row>
    <row r="4" spans="1:13" s="73" customFormat="1" ht="15.75" x14ac:dyDescent="0.25">
      <c r="A4" s="22"/>
      <c r="B4" s="4"/>
      <c r="C4" s="142" t="s">
        <v>6</v>
      </c>
      <c r="D4" s="142"/>
      <c r="E4" s="4"/>
      <c r="F4" s="4"/>
      <c r="G4" s="4"/>
    </row>
    <row r="5" spans="1:13" s="73" customFormat="1" ht="15.75" x14ac:dyDescent="0.25">
      <c r="A5" s="4"/>
      <c r="B5" s="4"/>
      <c r="C5" s="142" t="s">
        <v>7</v>
      </c>
      <c r="D5" s="142"/>
      <c r="E5" s="4"/>
      <c r="F5" s="4"/>
      <c r="G5" s="4"/>
    </row>
    <row r="6" spans="1:13" s="73" customFormat="1" ht="15.75" customHeight="1" x14ac:dyDescent="0.25">
      <c r="A6" s="24"/>
      <c r="B6" s="23"/>
      <c r="C6" s="143" t="s">
        <v>41</v>
      </c>
      <c r="D6" s="143"/>
      <c r="E6" s="23"/>
      <c r="F6" s="23"/>
      <c r="G6" s="23"/>
    </row>
    <row r="7" spans="1:13" s="73" customFormat="1" ht="15.75" customHeight="1" x14ac:dyDescent="0.25">
      <c r="A7" s="25"/>
      <c r="B7" s="23"/>
      <c r="C7" s="143" t="s">
        <v>42</v>
      </c>
      <c r="D7" s="143"/>
      <c r="E7" s="23"/>
      <c r="F7" s="23"/>
      <c r="G7" s="23"/>
    </row>
    <row r="8" spans="1:13" s="73" customFormat="1" ht="15.75" x14ac:dyDescent="0.25">
      <c r="A8" s="4"/>
      <c r="B8" s="4"/>
      <c r="D8" s="45" t="s">
        <v>43</v>
      </c>
      <c r="E8" s="22"/>
      <c r="F8" s="22"/>
      <c r="G8" s="22"/>
    </row>
    <row r="9" spans="1:13" s="73" customFormat="1" ht="15.75" x14ac:dyDescent="0.25">
      <c r="A9" s="24"/>
      <c r="B9" s="23"/>
      <c r="C9" s="23"/>
      <c r="D9" s="23"/>
      <c r="E9" s="23"/>
      <c r="F9" s="4"/>
      <c r="G9" s="4"/>
    </row>
    <row r="10" spans="1:13" s="73" customFormat="1" ht="15.75" x14ac:dyDescent="0.25">
      <c r="A10" s="137" t="s">
        <v>39</v>
      </c>
      <c r="B10" s="137"/>
      <c r="C10" s="137"/>
      <c r="D10" s="137"/>
      <c r="E10" s="6"/>
      <c r="F10" s="6"/>
      <c r="G10" s="6"/>
    </row>
    <row r="11" spans="1:13" s="73" customFormat="1" ht="15.75" x14ac:dyDescent="0.25">
      <c r="A11" s="137" t="s">
        <v>88</v>
      </c>
      <c r="B11" s="137"/>
      <c r="C11" s="137"/>
      <c r="D11" s="137"/>
      <c r="E11" s="6"/>
      <c r="F11" s="6"/>
      <c r="G11" s="6"/>
    </row>
    <row r="12" spans="1:13" s="73" customFormat="1" ht="15.75" customHeight="1" x14ac:dyDescent="0.25">
      <c r="A12" s="133" t="s">
        <v>50</v>
      </c>
      <c r="B12" s="133"/>
      <c r="C12" s="133"/>
      <c r="D12" s="133"/>
      <c r="E12" s="27"/>
      <c r="F12" s="27"/>
      <c r="G12" s="27"/>
    </row>
    <row r="13" spans="1:13" s="73" customFormat="1" ht="15.75" customHeight="1" x14ac:dyDescent="0.25">
      <c r="A13" s="132" t="s">
        <v>105</v>
      </c>
      <c r="B13" s="132"/>
      <c r="C13" s="132"/>
      <c r="D13" s="132"/>
      <c r="E13" s="38"/>
      <c r="F13" s="38"/>
      <c r="G13" s="38"/>
    </row>
    <row r="14" spans="1:13" s="73" customFormat="1" x14ac:dyDescent="0.25"/>
    <row r="15" spans="1:13" ht="15.75" x14ac:dyDescent="0.25">
      <c r="A15" s="17"/>
      <c r="B15" s="18"/>
      <c r="C15" s="39"/>
      <c r="D15" s="39"/>
      <c r="F15" s="19"/>
      <c r="G15" s="16"/>
    </row>
    <row r="16" spans="1:13" ht="24" customHeight="1" x14ac:dyDescent="0.25">
      <c r="A16" s="72"/>
      <c r="B16" s="79" t="s">
        <v>10</v>
      </c>
      <c r="C16" s="80" t="s">
        <v>83</v>
      </c>
      <c r="D16" s="81" t="s">
        <v>11</v>
      </c>
      <c r="E16" s="82"/>
      <c r="F16" s="82"/>
      <c r="G16" s="82"/>
      <c r="H16" s="82"/>
      <c r="I16" s="82"/>
      <c r="J16" s="82"/>
      <c r="K16" s="82"/>
      <c r="L16" s="82"/>
      <c r="M16" s="83"/>
    </row>
    <row r="17" spans="1:14" ht="21" customHeight="1" x14ac:dyDescent="0.25">
      <c r="A17" s="84"/>
      <c r="B17" s="85" t="s">
        <v>12</v>
      </c>
      <c r="C17" s="86"/>
      <c r="D17" s="87"/>
      <c r="E17" s="88"/>
      <c r="F17" s="88"/>
      <c r="G17" s="88"/>
      <c r="H17" s="88"/>
      <c r="I17" s="88"/>
      <c r="J17" s="88"/>
      <c r="K17" s="88"/>
      <c r="L17" s="88"/>
      <c r="M17" s="89"/>
    </row>
    <row r="18" spans="1:14" ht="76.5" customHeight="1" x14ac:dyDescent="0.25">
      <c r="A18" s="90"/>
      <c r="B18" s="77" t="s">
        <v>81</v>
      </c>
      <c r="C18" s="139" t="s">
        <v>89</v>
      </c>
      <c r="D18" s="140"/>
      <c r="E18" s="140"/>
      <c r="F18" s="140"/>
      <c r="G18" s="140"/>
      <c r="H18" s="140"/>
      <c r="I18" s="140"/>
      <c r="J18" s="140"/>
      <c r="K18" s="140"/>
      <c r="L18" s="140"/>
      <c r="M18" s="141"/>
    </row>
    <row r="19" spans="1:14" ht="18" customHeight="1" x14ac:dyDescent="0.25">
      <c r="A19" s="90"/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6"/>
    </row>
    <row r="20" spans="1:14" ht="70.5" customHeight="1" x14ac:dyDescent="0.25">
      <c r="A20" s="91" t="s">
        <v>14</v>
      </c>
      <c r="B20" s="91" t="s">
        <v>15</v>
      </c>
      <c r="C20" s="91" t="s">
        <v>16</v>
      </c>
      <c r="D20" s="91" t="s">
        <v>17</v>
      </c>
      <c r="E20" s="91" t="s">
        <v>90</v>
      </c>
      <c r="F20" s="92" t="s">
        <v>91</v>
      </c>
      <c r="G20" s="92" t="s">
        <v>92</v>
      </c>
      <c r="H20" s="92" t="s">
        <v>93</v>
      </c>
      <c r="I20" s="92" t="s">
        <v>94</v>
      </c>
      <c r="J20" s="92" t="s">
        <v>95</v>
      </c>
      <c r="K20" s="92" t="s">
        <v>96</v>
      </c>
      <c r="L20" s="92" t="s">
        <v>97</v>
      </c>
      <c r="M20" s="93" t="s">
        <v>98</v>
      </c>
    </row>
    <row r="21" spans="1:14" ht="39.75" customHeight="1" x14ac:dyDescent="0.25">
      <c r="A21" s="94">
        <v>1</v>
      </c>
      <c r="B21" s="78" t="s">
        <v>21</v>
      </c>
      <c r="C21" s="95" t="s">
        <v>22</v>
      </c>
      <c r="D21" s="96" t="s">
        <v>23</v>
      </c>
      <c r="E21" s="96">
        <v>1</v>
      </c>
      <c r="F21" s="97">
        <v>86</v>
      </c>
      <c r="G21" s="97">
        <v>86</v>
      </c>
      <c r="H21" s="98">
        <v>41</v>
      </c>
      <c r="I21" s="98">
        <v>41</v>
      </c>
      <c r="J21" s="98">
        <v>32</v>
      </c>
      <c r="K21" s="98">
        <v>32</v>
      </c>
      <c r="L21" s="99">
        <v>32</v>
      </c>
      <c r="M21" s="100"/>
    </row>
    <row r="22" spans="1:14" ht="69.75" customHeight="1" x14ac:dyDescent="0.25">
      <c r="A22" s="94">
        <v>2</v>
      </c>
      <c r="B22" s="78" t="s">
        <v>24</v>
      </c>
      <c r="C22" s="95" t="s">
        <v>25</v>
      </c>
      <c r="D22" s="96" t="s">
        <v>23</v>
      </c>
      <c r="E22" s="96">
        <v>1</v>
      </c>
      <c r="F22" s="97">
        <v>47</v>
      </c>
      <c r="G22" s="97">
        <v>47</v>
      </c>
      <c r="H22" s="98">
        <v>28</v>
      </c>
      <c r="I22" s="98">
        <v>28</v>
      </c>
      <c r="J22" s="98">
        <v>26</v>
      </c>
      <c r="K22" s="98">
        <v>26</v>
      </c>
      <c r="L22" s="99">
        <v>26</v>
      </c>
      <c r="M22" s="101"/>
    </row>
    <row r="23" spans="1:14" ht="47.25" x14ac:dyDescent="0.25">
      <c r="A23" s="94">
        <v>3</v>
      </c>
      <c r="B23" s="78" t="s">
        <v>26</v>
      </c>
      <c r="C23" s="95" t="s">
        <v>27</v>
      </c>
      <c r="D23" s="96" t="s">
        <v>23</v>
      </c>
      <c r="E23" s="96">
        <v>1</v>
      </c>
      <c r="F23" s="97">
        <v>21</v>
      </c>
      <c r="G23" s="97">
        <v>21</v>
      </c>
      <c r="H23" s="98">
        <v>21</v>
      </c>
      <c r="I23" s="98">
        <v>21</v>
      </c>
      <c r="J23" s="98">
        <v>8</v>
      </c>
      <c r="K23" s="98">
        <v>8</v>
      </c>
      <c r="L23" s="99">
        <v>8</v>
      </c>
      <c r="M23" s="101"/>
    </row>
    <row r="24" spans="1:14" ht="78.75" x14ac:dyDescent="0.25">
      <c r="A24" s="94">
        <v>4</v>
      </c>
      <c r="B24" s="78" t="s">
        <v>28</v>
      </c>
      <c r="C24" s="95" t="s">
        <v>29</v>
      </c>
      <c r="D24" s="96" t="s">
        <v>23</v>
      </c>
      <c r="E24" s="96">
        <v>6</v>
      </c>
      <c r="F24" s="97">
        <v>70</v>
      </c>
      <c r="G24" s="97">
        <v>70</v>
      </c>
      <c r="H24" s="98">
        <v>53</v>
      </c>
      <c r="I24" s="98">
        <v>16</v>
      </c>
      <c r="J24" s="98">
        <v>21</v>
      </c>
      <c r="K24" s="98">
        <v>21</v>
      </c>
      <c r="L24" s="99">
        <v>21</v>
      </c>
      <c r="M24" s="101"/>
    </row>
    <row r="25" spans="1:14" ht="63" x14ac:dyDescent="0.25">
      <c r="A25" s="102">
        <v>5</v>
      </c>
      <c r="B25" s="103" t="s">
        <v>30</v>
      </c>
      <c r="C25" s="95" t="s">
        <v>31</v>
      </c>
      <c r="D25" s="96" t="s">
        <v>23</v>
      </c>
      <c r="E25" s="96">
        <v>10</v>
      </c>
      <c r="F25" s="97" t="s">
        <v>99</v>
      </c>
      <c r="G25" s="97" t="s">
        <v>99</v>
      </c>
      <c r="H25" s="104" t="s">
        <v>99</v>
      </c>
      <c r="I25" s="98" t="s">
        <v>99</v>
      </c>
      <c r="J25" s="98">
        <v>48</v>
      </c>
      <c r="K25" s="98">
        <v>48</v>
      </c>
      <c r="L25" s="99">
        <v>48</v>
      </c>
      <c r="M25" s="101"/>
    </row>
    <row r="26" spans="1:14" ht="47.25" x14ac:dyDescent="0.25">
      <c r="A26" s="102">
        <v>6</v>
      </c>
      <c r="B26" s="78" t="s">
        <v>32</v>
      </c>
      <c r="C26" s="95" t="s">
        <v>33</v>
      </c>
      <c r="D26" s="96" t="s">
        <v>23</v>
      </c>
      <c r="E26" s="105">
        <v>16</v>
      </c>
      <c r="F26" s="106">
        <v>100</v>
      </c>
      <c r="G26" s="106">
        <v>100</v>
      </c>
      <c r="H26" s="104">
        <v>66</v>
      </c>
      <c r="I26" s="98">
        <v>40</v>
      </c>
      <c r="J26" s="98">
        <v>23</v>
      </c>
      <c r="K26" s="98">
        <v>23</v>
      </c>
      <c r="L26" s="99">
        <v>23</v>
      </c>
      <c r="M26" s="101"/>
    </row>
    <row r="27" spans="1:14" ht="63" x14ac:dyDescent="0.25">
      <c r="A27" s="102">
        <v>7</v>
      </c>
      <c r="B27" s="78" t="s">
        <v>34</v>
      </c>
      <c r="C27" s="95" t="s">
        <v>35</v>
      </c>
      <c r="D27" s="96" t="s">
        <v>23</v>
      </c>
      <c r="E27" s="96">
        <v>1</v>
      </c>
      <c r="F27" s="97">
        <v>127</v>
      </c>
      <c r="G27" s="97">
        <v>127</v>
      </c>
      <c r="H27" s="98">
        <v>56</v>
      </c>
      <c r="I27" s="98">
        <v>45</v>
      </c>
      <c r="J27" s="98">
        <v>34</v>
      </c>
      <c r="K27" s="98">
        <v>34</v>
      </c>
      <c r="L27" s="99">
        <v>34</v>
      </c>
      <c r="M27" s="101"/>
    </row>
    <row r="28" spans="1:14" ht="15.75" x14ac:dyDescent="0.25">
      <c r="A28" s="102"/>
      <c r="B28" s="107" t="s">
        <v>100</v>
      </c>
      <c r="C28" s="94"/>
      <c r="D28" s="78"/>
      <c r="E28" s="78"/>
      <c r="F28" s="94"/>
      <c r="G28" s="94"/>
      <c r="H28" s="108"/>
      <c r="I28" s="108"/>
      <c r="J28" s="108"/>
      <c r="K28" s="108"/>
      <c r="L28" s="109"/>
      <c r="M28" s="110">
        <v>14</v>
      </c>
      <c r="N28" s="111"/>
    </row>
    <row r="31" spans="1:14" s="46" customFormat="1" ht="15.75" x14ac:dyDescent="0.25">
      <c r="B31" s="3" t="s">
        <v>37</v>
      </c>
      <c r="C31" s="26"/>
      <c r="D31" s="130" t="s">
        <v>38</v>
      </c>
      <c r="E31" s="130"/>
    </row>
  </sheetData>
  <mergeCells count="11">
    <mergeCell ref="C18:M18"/>
    <mergeCell ref="D31:E31"/>
    <mergeCell ref="B1:D3"/>
    <mergeCell ref="A10:D10"/>
    <mergeCell ref="A12:D12"/>
    <mergeCell ref="A13:D13"/>
    <mergeCell ref="C4:D4"/>
    <mergeCell ref="C5:D5"/>
    <mergeCell ref="C6:D6"/>
    <mergeCell ref="C7:D7"/>
    <mergeCell ref="A11:D11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31"/>
  <sheetViews>
    <sheetView view="pageBreakPreview" topLeftCell="A21" zoomScaleNormal="100" zoomScaleSheetLayoutView="100" workbookViewId="0">
      <selection activeCell="D28" sqref="D28"/>
    </sheetView>
  </sheetViews>
  <sheetFormatPr defaultRowHeight="15" x14ac:dyDescent="0.25"/>
  <cols>
    <col min="1" max="1" width="5.42578125" style="1" customWidth="1"/>
    <col min="2" max="2" width="59.42578125" style="1" customWidth="1"/>
    <col min="3" max="3" width="20.42578125" style="1" customWidth="1"/>
    <col min="4" max="4" width="20.28515625" style="1" customWidth="1"/>
    <col min="5" max="16384" width="9.140625" style="1"/>
  </cols>
  <sheetData>
    <row r="1" spans="1:7" s="46" customFormat="1" ht="15" customHeight="1" x14ac:dyDescent="0.25">
      <c r="B1" s="129" t="s">
        <v>49</v>
      </c>
      <c r="C1" s="129"/>
      <c r="D1" s="129"/>
      <c r="E1" s="47"/>
      <c r="F1" s="47"/>
      <c r="G1" s="47"/>
    </row>
    <row r="2" spans="1:7" s="46" customFormat="1" ht="12.75" customHeight="1" x14ac:dyDescent="0.25">
      <c r="B2" s="129"/>
      <c r="C2" s="129"/>
      <c r="D2" s="129"/>
      <c r="E2" s="47"/>
      <c r="F2" s="47"/>
      <c r="G2" s="47"/>
    </row>
    <row r="3" spans="1:7" s="46" customFormat="1" ht="6.75" customHeight="1" x14ac:dyDescent="0.25">
      <c r="B3" s="129"/>
      <c r="C3" s="129"/>
      <c r="D3" s="129"/>
      <c r="E3" s="47"/>
    </row>
    <row r="4" spans="1:7" s="46" customFormat="1" ht="15.75" x14ac:dyDescent="0.25">
      <c r="A4" s="22"/>
      <c r="B4" s="4"/>
      <c r="C4" s="142" t="s">
        <v>6</v>
      </c>
      <c r="D4" s="142"/>
      <c r="E4" s="4"/>
      <c r="F4" s="4"/>
      <c r="G4" s="4"/>
    </row>
    <row r="5" spans="1:7" s="46" customFormat="1" ht="15.75" x14ac:dyDescent="0.25">
      <c r="A5" s="4"/>
      <c r="B5" s="4"/>
      <c r="C5" s="142" t="s">
        <v>7</v>
      </c>
      <c r="D5" s="142"/>
      <c r="E5" s="4"/>
      <c r="F5" s="4"/>
      <c r="G5" s="4"/>
    </row>
    <row r="6" spans="1:7" s="46" customFormat="1" ht="15.75" customHeight="1" x14ac:dyDescent="0.25">
      <c r="A6" s="24"/>
      <c r="B6" s="23"/>
      <c r="C6" s="143" t="s">
        <v>41</v>
      </c>
      <c r="D6" s="143"/>
      <c r="E6" s="23"/>
      <c r="F6" s="23"/>
      <c r="G6" s="23"/>
    </row>
    <row r="7" spans="1:7" s="46" customFormat="1" ht="15.75" customHeight="1" x14ac:dyDescent="0.25">
      <c r="A7" s="25"/>
      <c r="B7" s="23"/>
      <c r="C7" s="143" t="s">
        <v>42</v>
      </c>
      <c r="D7" s="143"/>
      <c r="E7" s="23"/>
      <c r="F7" s="23"/>
      <c r="G7" s="23"/>
    </row>
    <row r="8" spans="1:7" s="46" customFormat="1" ht="15.75" x14ac:dyDescent="0.25">
      <c r="A8" s="4"/>
      <c r="B8" s="4"/>
      <c r="D8" s="45" t="s">
        <v>43</v>
      </c>
      <c r="E8" s="22"/>
      <c r="F8" s="22"/>
      <c r="G8" s="22"/>
    </row>
    <row r="9" spans="1:7" s="46" customFormat="1" ht="15.75" x14ac:dyDescent="0.25">
      <c r="A9" s="24"/>
      <c r="B9" s="23"/>
      <c r="C9" s="23"/>
      <c r="D9" s="23"/>
      <c r="E9" s="23"/>
      <c r="F9" s="4"/>
      <c r="G9" s="4"/>
    </row>
    <row r="10" spans="1:7" s="46" customFormat="1" ht="15.75" x14ac:dyDescent="0.25">
      <c r="A10" s="137" t="s">
        <v>47</v>
      </c>
      <c r="B10" s="137"/>
      <c r="C10" s="137"/>
      <c r="D10" s="137"/>
      <c r="E10" s="6"/>
      <c r="F10" s="6"/>
      <c r="G10" s="6"/>
    </row>
    <row r="11" spans="1:7" s="46" customFormat="1" ht="15.75" customHeight="1" x14ac:dyDescent="0.25">
      <c r="A11" s="133" t="s">
        <v>9</v>
      </c>
      <c r="B11" s="133"/>
      <c r="C11" s="133"/>
      <c r="D11" s="133"/>
      <c r="E11" s="27"/>
      <c r="F11" s="27"/>
      <c r="G11" s="27"/>
    </row>
    <row r="12" spans="1:7" s="46" customFormat="1" ht="15.75" customHeight="1" x14ac:dyDescent="0.25">
      <c r="A12" s="133" t="s">
        <v>80</v>
      </c>
      <c r="B12" s="133"/>
      <c r="C12" s="133"/>
      <c r="D12" s="133"/>
      <c r="E12" s="27"/>
      <c r="F12" s="27"/>
      <c r="G12" s="27"/>
    </row>
    <row r="13" spans="1:7" s="46" customFormat="1" ht="16.5" customHeight="1" x14ac:dyDescent="0.25">
      <c r="A13" s="132" t="s">
        <v>106</v>
      </c>
      <c r="B13" s="132"/>
      <c r="C13" s="132"/>
      <c r="D13" s="132"/>
      <c r="E13" s="38"/>
      <c r="F13" s="38"/>
      <c r="G13" s="38"/>
    </row>
    <row r="14" spans="1:7" s="46" customFormat="1" ht="16.5" customHeight="1" x14ac:dyDescent="0.25">
      <c r="A14" s="63"/>
      <c r="B14" s="63"/>
      <c r="C14" s="63"/>
      <c r="D14" s="63"/>
      <c r="E14" s="38"/>
      <c r="F14" s="38"/>
      <c r="G14" s="38"/>
    </row>
    <row r="15" spans="1:7" s="73" customFormat="1" ht="18" customHeight="1" x14ac:dyDescent="0.25">
      <c r="A15" s="66"/>
      <c r="B15" s="114" t="s">
        <v>10</v>
      </c>
      <c r="C15" s="69" t="s">
        <v>82</v>
      </c>
      <c r="D15" s="21"/>
      <c r="E15" s="19"/>
      <c r="F15" s="19"/>
      <c r="G15" s="5"/>
    </row>
    <row r="16" spans="1:7" s="73" customFormat="1" ht="15.75" x14ac:dyDescent="0.25">
      <c r="A16" s="66"/>
      <c r="B16" s="114" t="s">
        <v>12</v>
      </c>
      <c r="C16" s="117" t="s">
        <v>101</v>
      </c>
      <c r="D16" s="21"/>
      <c r="E16" s="19"/>
      <c r="F16" s="19"/>
      <c r="G16" s="5"/>
    </row>
    <row r="17" spans="1:16" s="73" customFormat="1" ht="28.5" customHeight="1" x14ac:dyDescent="0.25">
      <c r="A17" s="115"/>
      <c r="B17" s="116" t="s">
        <v>81</v>
      </c>
      <c r="C17" s="144" t="s">
        <v>102</v>
      </c>
      <c r="D17" s="144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</row>
    <row r="18" spans="1:16" s="46" customFormat="1" ht="15.75" x14ac:dyDescent="0.25">
      <c r="A18" s="64"/>
      <c r="B18" s="65"/>
      <c r="C18" s="113"/>
      <c r="D18" s="113"/>
      <c r="E18" s="19"/>
      <c r="F18" s="19"/>
      <c r="G18" s="5"/>
    </row>
    <row r="19" spans="1:16" ht="15.75" x14ac:dyDescent="0.25">
      <c r="A19" s="17"/>
      <c r="B19" s="18"/>
      <c r="C19" s="121"/>
      <c r="D19" s="121"/>
      <c r="F19" s="19"/>
      <c r="G19" s="16"/>
    </row>
    <row r="20" spans="1:16" ht="31.5" x14ac:dyDescent="0.25">
      <c r="A20" s="14" t="s">
        <v>14</v>
      </c>
      <c r="B20" s="14" t="s">
        <v>15</v>
      </c>
      <c r="C20" s="14" t="s">
        <v>17</v>
      </c>
      <c r="D20" s="14" t="s">
        <v>18</v>
      </c>
    </row>
    <row r="21" spans="1:16" ht="117.75" customHeight="1" x14ac:dyDescent="0.25">
      <c r="A21" s="9">
        <v>1</v>
      </c>
      <c r="B21" s="13" t="s">
        <v>21</v>
      </c>
      <c r="C21" s="12" t="s">
        <v>23</v>
      </c>
      <c r="D21" s="12">
        <v>1</v>
      </c>
    </row>
    <row r="22" spans="1:16" ht="41.25" customHeight="1" x14ac:dyDescent="0.25">
      <c r="A22" s="9">
        <v>2</v>
      </c>
      <c r="B22" s="13" t="s">
        <v>24</v>
      </c>
      <c r="C22" s="12" t="s">
        <v>23</v>
      </c>
      <c r="D22" s="12">
        <v>1</v>
      </c>
    </row>
    <row r="23" spans="1:16" ht="37.5" customHeight="1" x14ac:dyDescent="0.25">
      <c r="A23" s="9">
        <v>3</v>
      </c>
      <c r="B23" s="13" t="s">
        <v>26</v>
      </c>
      <c r="C23" s="12" t="s">
        <v>23</v>
      </c>
      <c r="D23" s="12">
        <v>1</v>
      </c>
    </row>
    <row r="24" spans="1:16" ht="85.5" customHeight="1" x14ac:dyDescent="0.25">
      <c r="A24" s="9">
        <v>4</v>
      </c>
      <c r="B24" s="13" t="s">
        <v>28</v>
      </c>
      <c r="C24" s="12" t="s">
        <v>23</v>
      </c>
      <c r="D24" s="12">
        <v>9</v>
      </c>
    </row>
    <row r="25" spans="1:16" ht="70.5" customHeight="1" x14ac:dyDescent="0.25">
      <c r="A25" s="29">
        <v>5</v>
      </c>
      <c r="B25" s="31" t="s">
        <v>30</v>
      </c>
      <c r="C25" s="12" t="s">
        <v>23</v>
      </c>
      <c r="D25" s="12">
        <v>9</v>
      </c>
    </row>
    <row r="26" spans="1:16" ht="39.75" customHeight="1" x14ac:dyDescent="0.25">
      <c r="A26" s="29">
        <v>6</v>
      </c>
      <c r="B26" s="13" t="s">
        <v>32</v>
      </c>
      <c r="C26" s="12" t="s">
        <v>23</v>
      </c>
      <c r="D26" s="30">
        <v>18</v>
      </c>
    </row>
    <row r="27" spans="1:16" ht="69.75" customHeight="1" x14ac:dyDescent="0.25">
      <c r="A27" s="29">
        <v>7</v>
      </c>
      <c r="B27" s="13" t="s">
        <v>34</v>
      </c>
      <c r="C27" s="12" t="s">
        <v>23</v>
      </c>
      <c r="D27" s="12">
        <v>1</v>
      </c>
    </row>
    <row r="28" spans="1:16" ht="15.75" x14ac:dyDescent="0.25">
      <c r="A28" s="44"/>
      <c r="B28" s="42"/>
      <c r="C28" s="43"/>
      <c r="D28" s="43"/>
    </row>
    <row r="29" spans="1:16" ht="15.75" x14ac:dyDescent="0.25">
      <c r="C29" s="4"/>
    </row>
    <row r="30" spans="1:16" ht="15.75" x14ac:dyDescent="0.25">
      <c r="B30" s="3" t="s">
        <v>40</v>
      </c>
      <c r="C30" s="50" t="s">
        <v>38</v>
      </c>
      <c r="D30" s="50"/>
    </row>
    <row r="31" spans="1:16" ht="15.75" x14ac:dyDescent="0.25">
      <c r="C31" s="4"/>
    </row>
  </sheetData>
  <mergeCells count="10">
    <mergeCell ref="A13:D13"/>
    <mergeCell ref="C17:D17"/>
    <mergeCell ref="A11:D11"/>
    <mergeCell ref="A12:D12"/>
    <mergeCell ref="B1:D3"/>
    <mergeCell ref="C4:D4"/>
    <mergeCell ref="C5:D5"/>
    <mergeCell ref="C6:D6"/>
    <mergeCell ref="C7:D7"/>
    <mergeCell ref="A10:D10"/>
  </mergeCells>
  <pageMargins left="0.7" right="0.7" top="0.75" bottom="0.75" header="0.3" footer="0.3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33"/>
  <sheetViews>
    <sheetView tabSelected="1" view="pageBreakPreview" topLeftCell="A16" zoomScaleNormal="100" zoomScaleSheetLayoutView="100" workbookViewId="0">
      <selection activeCell="B22" sqref="B22"/>
    </sheetView>
  </sheetViews>
  <sheetFormatPr defaultRowHeight="15" x14ac:dyDescent="0.25"/>
  <cols>
    <col min="1" max="1" width="5" style="73" customWidth="1"/>
    <col min="2" max="2" width="46.7109375" style="73" customWidth="1"/>
    <col min="3" max="3" width="13.42578125" style="73" customWidth="1"/>
    <col min="4" max="4" width="15.85546875" style="73" customWidth="1"/>
    <col min="5" max="5" width="8.28515625" style="73" customWidth="1"/>
    <col min="6" max="6" width="11.42578125" style="73" customWidth="1"/>
    <col min="7" max="7" width="15.5703125" style="73" customWidth="1"/>
    <col min="8" max="16384" width="9.140625" style="73"/>
  </cols>
  <sheetData>
    <row r="1" spans="1:16" x14ac:dyDescent="0.25">
      <c r="B1" s="129" t="s">
        <v>79</v>
      </c>
      <c r="C1" s="129"/>
      <c r="D1" s="129"/>
      <c r="E1" s="129"/>
      <c r="F1" s="129"/>
      <c r="G1" s="129"/>
    </row>
    <row r="3" spans="1:16" ht="15.75" x14ac:dyDescent="0.25">
      <c r="A3" s="22"/>
      <c r="B3" s="4"/>
      <c r="C3" s="4"/>
      <c r="D3" s="134" t="s">
        <v>6</v>
      </c>
      <c r="E3" s="134"/>
      <c r="F3" s="134"/>
      <c r="G3" s="134"/>
    </row>
    <row r="4" spans="1:16" ht="15.75" x14ac:dyDescent="0.25">
      <c r="A4" s="4"/>
      <c r="B4" s="4"/>
      <c r="C4" s="4"/>
      <c r="D4" s="134" t="s">
        <v>7</v>
      </c>
      <c r="E4" s="134"/>
      <c r="F4" s="134"/>
      <c r="G4" s="134"/>
    </row>
    <row r="5" spans="1:16" ht="15.75" x14ac:dyDescent="0.25">
      <c r="A5" s="24"/>
      <c r="B5" s="23"/>
      <c r="C5" s="23"/>
      <c r="D5" s="135" t="s">
        <v>41</v>
      </c>
      <c r="E5" s="135"/>
      <c r="F5" s="135"/>
      <c r="G5" s="135"/>
    </row>
    <row r="6" spans="1:16" ht="15.75" x14ac:dyDescent="0.25">
      <c r="A6" s="25"/>
      <c r="B6" s="23"/>
      <c r="C6" s="23"/>
      <c r="D6" s="135" t="s">
        <v>42</v>
      </c>
      <c r="E6" s="135"/>
      <c r="F6" s="135"/>
      <c r="G6" s="135"/>
    </row>
    <row r="7" spans="1:16" ht="15.75" x14ac:dyDescent="0.25">
      <c r="A7" s="4"/>
      <c r="B7" s="4"/>
      <c r="C7" s="4"/>
      <c r="D7" s="136" t="s">
        <v>43</v>
      </c>
      <c r="E7" s="136"/>
      <c r="F7" s="136"/>
      <c r="G7" s="136"/>
    </row>
    <row r="8" spans="1:16" ht="15.75" x14ac:dyDescent="0.25">
      <c r="A8" s="24"/>
      <c r="B8" s="23"/>
      <c r="C8" s="23"/>
      <c r="D8" s="23"/>
      <c r="E8" s="23"/>
      <c r="F8" s="4"/>
      <c r="G8" s="4"/>
    </row>
    <row r="9" spans="1:16" ht="15.75" x14ac:dyDescent="0.25">
      <c r="A9" s="137" t="s">
        <v>48</v>
      </c>
      <c r="B9" s="137"/>
      <c r="C9" s="137"/>
      <c r="D9" s="137"/>
      <c r="E9" s="137"/>
      <c r="F9" s="137"/>
      <c r="G9" s="137"/>
    </row>
    <row r="10" spans="1:16" s="46" customFormat="1" ht="15.75" customHeight="1" x14ac:dyDescent="0.25">
      <c r="A10" s="133" t="s">
        <v>9</v>
      </c>
      <c r="B10" s="133"/>
      <c r="C10" s="133"/>
      <c r="D10" s="133"/>
      <c r="E10" s="133"/>
      <c r="F10" s="133"/>
      <c r="G10" s="133"/>
    </row>
    <row r="11" spans="1:16" s="46" customFormat="1" ht="15.75" customHeight="1" x14ac:dyDescent="0.25">
      <c r="A11" s="133" t="s">
        <v>80</v>
      </c>
      <c r="B11" s="133"/>
      <c r="C11" s="133"/>
      <c r="D11" s="133"/>
      <c r="E11" s="133"/>
      <c r="F11" s="133"/>
      <c r="G11" s="133"/>
    </row>
    <row r="12" spans="1:16" s="46" customFormat="1" ht="16.5" customHeight="1" x14ac:dyDescent="0.25">
      <c r="A12" s="132" t="s">
        <v>106</v>
      </c>
      <c r="B12" s="132"/>
      <c r="C12" s="132"/>
      <c r="D12" s="132"/>
      <c r="E12" s="132"/>
      <c r="F12" s="132"/>
      <c r="G12" s="132"/>
    </row>
    <row r="13" spans="1:16" s="46" customFormat="1" ht="16.5" customHeight="1" x14ac:dyDescent="0.25">
      <c r="A13" s="63"/>
      <c r="B13" s="63"/>
      <c r="C13" s="63"/>
      <c r="D13" s="63"/>
      <c r="E13" s="63"/>
      <c r="F13" s="63"/>
      <c r="G13" s="63"/>
    </row>
    <row r="14" spans="1:16" ht="18" customHeight="1" x14ac:dyDescent="0.25">
      <c r="A14" s="66"/>
      <c r="B14" s="114" t="s">
        <v>10</v>
      </c>
      <c r="C14" s="69" t="s">
        <v>82</v>
      </c>
      <c r="D14" s="21" t="s">
        <v>11</v>
      </c>
      <c r="E14" s="19"/>
      <c r="F14" s="19"/>
      <c r="G14" s="5"/>
    </row>
    <row r="15" spans="1:16" ht="15.75" x14ac:dyDescent="0.25">
      <c r="A15" s="66"/>
      <c r="B15" s="114" t="s">
        <v>12</v>
      </c>
      <c r="C15" s="117" t="s">
        <v>101</v>
      </c>
      <c r="D15" s="21" t="s">
        <v>75</v>
      </c>
      <c r="E15" s="19"/>
      <c r="F15" s="19"/>
      <c r="G15" s="5"/>
    </row>
    <row r="16" spans="1:16" ht="23.25" customHeight="1" x14ac:dyDescent="0.25">
      <c r="A16" s="115"/>
      <c r="B16" s="116" t="s">
        <v>81</v>
      </c>
      <c r="C16" s="144" t="s">
        <v>102</v>
      </c>
      <c r="D16" s="144"/>
      <c r="E16" s="144"/>
      <c r="F16" s="144"/>
      <c r="G16" s="144"/>
      <c r="H16" s="113"/>
      <c r="I16" s="113"/>
      <c r="J16" s="113"/>
      <c r="K16" s="113"/>
      <c r="L16" s="113"/>
      <c r="M16" s="113"/>
      <c r="N16" s="113"/>
      <c r="O16" s="113"/>
      <c r="P16" s="113"/>
    </row>
    <row r="17" spans="1:7" ht="15.75" x14ac:dyDescent="0.25">
      <c r="A17" s="17"/>
      <c r="B17" s="18"/>
      <c r="C17" s="33"/>
      <c r="D17" s="39"/>
      <c r="E17" s="39"/>
      <c r="F17" s="17"/>
      <c r="G17" s="16"/>
    </row>
    <row r="18" spans="1:7" ht="72" customHeight="1" x14ac:dyDescent="0.25">
      <c r="A18" s="14" t="s">
        <v>14</v>
      </c>
      <c r="B18" s="14" t="s">
        <v>15</v>
      </c>
      <c r="C18" s="14" t="s">
        <v>16</v>
      </c>
      <c r="D18" s="14" t="s">
        <v>17</v>
      </c>
      <c r="E18" s="14" t="s">
        <v>18</v>
      </c>
      <c r="F18" s="32" t="s">
        <v>19</v>
      </c>
      <c r="G18" s="14" t="s">
        <v>20</v>
      </c>
    </row>
    <row r="19" spans="1:7" ht="147.75" customHeight="1" x14ac:dyDescent="0.25">
      <c r="A19" s="9">
        <v>1</v>
      </c>
      <c r="B19" s="112" t="s">
        <v>21</v>
      </c>
      <c r="C19" s="12" t="s">
        <v>22</v>
      </c>
      <c r="D19" s="12" t="s">
        <v>23</v>
      </c>
      <c r="E19" s="118">
        <v>1</v>
      </c>
      <c r="F19" s="11">
        <v>32</v>
      </c>
      <c r="G19" s="10">
        <f>F19*E19</f>
        <v>32</v>
      </c>
    </row>
    <row r="20" spans="1:7" ht="52.5" customHeight="1" x14ac:dyDescent="0.25">
      <c r="A20" s="9">
        <v>2</v>
      </c>
      <c r="B20" s="112" t="s">
        <v>24</v>
      </c>
      <c r="C20" s="12" t="s">
        <v>25</v>
      </c>
      <c r="D20" s="12" t="s">
        <v>23</v>
      </c>
      <c r="E20" s="118">
        <v>1</v>
      </c>
      <c r="F20" s="11">
        <v>26</v>
      </c>
      <c r="G20" s="10">
        <f t="shared" ref="G20:G25" si="0">F20*E20</f>
        <v>26</v>
      </c>
    </row>
    <row r="21" spans="1:7" ht="41.25" customHeight="1" x14ac:dyDescent="0.25">
      <c r="A21" s="9">
        <v>3</v>
      </c>
      <c r="B21" s="112" t="s">
        <v>26</v>
      </c>
      <c r="C21" s="12" t="s">
        <v>27</v>
      </c>
      <c r="D21" s="12" t="s">
        <v>23</v>
      </c>
      <c r="E21" s="118">
        <v>1</v>
      </c>
      <c r="F21" s="11">
        <v>8</v>
      </c>
      <c r="G21" s="10">
        <f t="shared" si="0"/>
        <v>8</v>
      </c>
    </row>
    <row r="22" spans="1:7" ht="115.5" customHeight="1" x14ac:dyDescent="0.25">
      <c r="A22" s="9">
        <v>4</v>
      </c>
      <c r="B22" s="112" t="s">
        <v>28</v>
      </c>
      <c r="C22" s="12" t="s">
        <v>29</v>
      </c>
      <c r="D22" s="12" t="s">
        <v>23</v>
      </c>
      <c r="E22" s="118">
        <v>9</v>
      </c>
      <c r="F22" s="11">
        <v>21</v>
      </c>
      <c r="G22" s="10">
        <f t="shared" si="0"/>
        <v>189</v>
      </c>
    </row>
    <row r="23" spans="1:7" ht="82.5" customHeight="1" x14ac:dyDescent="0.25">
      <c r="A23" s="29">
        <v>5</v>
      </c>
      <c r="B23" s="31" t="s">
        <v>30</v>
      </c>
      <c r="C23" s="12" t="s">
        <v>31</v>
      </c>
      <c r="D23" s="12" t="s">
        <v>23</v>
      </c>
      <c r="E23" s="118">
        <v>9</v>
      </c>
      <c r="F23" s="11">
        <v>48</v>
      </c>
      <c r="G23" s="10">
        <f t="shared" si="0"/>
        <v>432</v>
      </c>
    </row>
    <row r="24" spans="1:7" ht="49.5" customHeight="1" x14ac:dyDescent="0.25">
      <c r="A24" s="29">
        <v>6</v>
      </c>
      <c r="B24" s="112" t="s">
        <v>32</v>
      </c>
      <c r="C24" s="12" t="s">
        <v>33</v>
      </c>
      <c r="D24" s="12" t="s">
        <v>23</v>
      </c>
      <c r="E24" s="119">
        <v>18</v>
      </c>
      <c r="F24" s="11">
        <v>23</v>
      </c>
      <c r="G24" s="10">
        <f t="shared" si="0"/>
        <v>414</v>
      </c>
    </row>
    <row r="25" spans="1:7" ht="81" customHeight="1" x14ac:dyDescent="0.25">
      <c r="A25" s="29">
        <v>7</v>
      </c>
      <c r="B25" s="112" t="s">
        <v>34</v>
      </c>
      <c r="C25" s="12" t="s">
        <v>35</v>
      </c>
      <c r="D25" s="12" t="s">
        <v>23</v>
      </c>
      <c r="E25" s="118">
        <v>1</v>
      </c>
      <c r="F25" s="11">
        <v>34</v>
      </c>
      <c r="G25" s="10">
        <f t="shared" si="0"/>
        <v>34</v>
      </c>
    </row>
    <row r="26" spans="1:7" ht="15.75" x14ac:dyDescent="0.25">
      <c r="A26" s="29"/>
      <c r="B26" s="112" t="s">
        <v>36</v>
      </c>
      <c r="C26" s="12"/>
      <c r="D26" s="12"/>
      <c r="E26" s="12"/>
      <c r="F26" s="11"/>
      <c r="G26" s="10">
        <f>SUM(G19:G25)</f>
        <v>1135</v>
      </c>
    </row>
    <row r="27" spans="1:7" ht="18" customHeight="1" x14ac:dyDescent="0.25">
      <c r="A27" s="29"/>
      <c r="B27" s="15" t="s">
        <v>46</v>
      </c>
      <c r="C27" s="9"/>
      <c r="D27" s="112"/>
      <c r="E27" s="112"/>
      <c r="F27" s="10"/>
      <c r="G27" s="40">
        <f>G26*17.91</f>
        <v>20327.849999999999</v>
      </c>
    </row>
    <row r="28" spans="1:7" ht="18" customHeight="1" x14ac:dyDescent="0.25">
      <c r="A28" s="29"/>
      <c r="B28" s="15"/>
      <c r="C28" s="9"/>
      <c r="D28" s="120" t="s">
        <v>86</v>
      </c>
      <c r="E28" s="120">
        <v>10</v>
      </c>
      <c r="F28" s="10"/>
      <c r="G28" s="40">
        <f>G27*E28</f>
        <v>203278.5</v>
      </c>
    </row>
    <row r="29" spans="1:7" ht="15.75" x14ac:dyDescent="0.25">
      <c r="A29" s="9"/>
      <c r="B29" s="15" t="s">
        <v>103</v>
      </c>
      <c r="C29" s="8"/>
      <c r="D29" s="28"/>
      <c r="E29" s="28"/>
      <c r="F29" s="8"/>
      <c r="G29" s="41">
        <f>G28</f>
        <v>203278.5</v>
      </c>
    </row>
    <row r="30" spans="1:7" ht="15.75" x14ac:dyDescent="0.25">
      <c r="A30" s="5"/>
      <c r="B30" s="27"/>
      <c r="C30" s="7"/>
      <c r="D30" s="27"/>
      <c r="E30" s="27"/>
      <c r="F30" s="7"/>
    </row>
    <row r="31" spans="1:7" ht="15.75" x14ac:dyDescent="0.25">
      <c r="B31" s="3" t="s">
        <v>37</v>
      </c>
      <c r="C31" s="26"/>
      <c r="D31" s="130" t="s">
        <v>38</v>
      </c>
      <c r="E31" s="130"/>
    </row>
    <row r="33" spans="2:5" ht="15.75" x14ac:dyDescent="0.25">
      <c r="B33" s="3" t="s">
        <v>44</v>
      </c>
      <c r="C33" s="26"/>
      <c r="D33" s="131" t="s">
        <v>45</v>
      </c>
      <c r="E33" s="131"/>
    </row>
  </sheetData>
  <mergeCells count="13">
    <mergeCell ref="A9:G9"/>
    <mergeCell ref="A10:G10"/>
    <mergeCell ref="A11:G11"/>
    <mergeCell ref="D31:E31"/>
    <mergeCell ref="D33:E33"/>
    <mergeCell ref="C16:G16"/>
    <mergeCell ref="A12:G12"/>
    <mergeCell ref="D7:G7"/>
    <mergeCell ref="B1:G1"/>
    <mergeCell ref="D3:G3"/>
    <mergeCell ref="D4:G4"/>
    <mergeCell ref="D5:G5"/>
    <mergeCell ref="D6:G6"/>
  </mergeCells>
  <pageMargins left="0.7" right="0.7" top="0.75" bottom="0.75" header="0.3" footer="0.3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F22" sqref="F22"/>
    </sheetView>
  </sheetViews>
  <sheetFormatPr defaultRowHeight="15" x14ac:dyDescent="0.25"/>
  <cols>
    <col min="1" max="1" width="4.28515625" style="1" customWidth="1"/>
    <col min="2" max="2" width="59.42578125" style="1" customWidth="1"/>
    <col min="3" max="3" width="20.42578125" style="1" customWidth="1"/>
    <col min="4" max="4" width="20.28515625" style="1" customWidth="1"/>
    <col min="5" max="16384" width="9.140625" style="1"/>
  </cols>
  <sheetData>
    <row r="1" spans="1:7" s="46" customFormat="1" ht="15" customHeight="1" x14ac:dyDescent="0.25">
      <c r="B1" s="129" t="s">
        <v>79</v>
      </c>
      <c r="C1" s="129"/>
      <c r="D1" s="129"/>
      <c r="E1" s="47"/>
      <c r="F1" s="47"/>
      <c r="G1" s="47"/>
    </row>
    <row r="2" spans="1:7" s="46" customFormat="1" ht="12.75" customHeight="1" x14ac:dyDescent="0.25">
      <c r="B2" s="129"/>
      <c r="C2" s="129"/>
      <c r="D2" s="129"/>
      <c r="E2" s="47"/>
      <c r="F2" s="47"/>
      <c r="G2" s="47"/>
    </row>
    <row r="3" spans="1:7" s="46" customFormat="1" ht="15.75" x14ac:dyDescent="0.25">
      <c r="A3" s="22"/>
      <c r="B3" s="4"/>
      <c r="C3" s="142" t="s">
        <v>6</v>
      </c>
      <c r="D3" s="142"/>
      <c r="E3" s="4"/>
      <c r="F3" s="4"/>
      <c r="G3" s="4"/>
    </row>
    <row r="4" spans="1:7" s="46" customFormat="1" ht="15.75" x14ac:dyDescent="0.25">
      <c r="A4" s="4"/>
      <c r="B4" s="4"/>
      <c r="C4" s="142" t="s">
        <v>7</v>
      </c>
      <c r="D4" s="142"/>
      <c r="E4" s="4"/>
      <c r="F4" s="4"/>
      <c r="G4" s="4"/>
    </row>
    <row r="5" spans="1:7" s="46" customFormat="1" ht="15.75" customHeight="1" x14ac:dyDescent="0.25">
      <c r="A5" s="24"/>
      <c r="B5" s="23"/>
      <c r="C5" s="143" t="s">
        <v>41</v>
      </c>
      <c r="D5" s="143"/>
      <c r="E5" s="23"/>
      <c r="F5" s="23"/>
      <c r="G5" s="23"/>
    </row>
    <row r="6" spans="1:7" s="46" customFormat="1" ht="15.75" customHeight="1" x14ac:dyDescent="0.25">
      <c r="A6" s="25"/>
      <c r="B6" s="23"/>
      <c r="C6" s="143" t="s">
        <v>42</v>
      </c>
      <c r="D6" s="143"/>
      <c r="E6" s="23"/>
      <c r="F6" s="23"/>
      <c r="G6" s="23"/>
    </row>
    <row r="7" spans="1:7" s="46" customFormat="1" ht="15.75" x14ac:dyDescent="0.25">
      <c r="A7" s="4"/>
      <c r="B7" s="4"/>
      <c r="D7" s="45" t="s">
        <v>43</v>
      </c>
      <c r="E7" s="22"/>
      <c r="F7" s="22"/>
      <c r="G7" s="22"/>
    </row>
    <row r="8" spans="1:7" s="46" customFormat="1" ht="15.75" x14ac:dyDescent="0.25">
      <c r="A8" s="24"/>
      <c r="B8" s="23"/>
      <c r="C8" s="23"/>
      <c r="D8" s="23"/>
      <c r="E8" s="23"/>
      <c r="F8" s="4"/>
      <c r="G8" s="4"/>
    </row>
    <row r="9" spans="1:7" s="46" customFormat="1" ht="15.75" x14ac:dyDescent="0.25">
      <c r="A9" s="137" t="s">
        <v>107</v>
      </c>
      <c r="B9" s="137"/>
      <c r="C9" s="137"/>
      <c r="D9" s="137"/>
      <c r="E9" s="6"/>
      <c r="F9" s="6"/>
      <c r="G9" s="6"/>
    </row>
    <row r="10" spans="1:7" s="46" customFormat="1" ht="15.75" customHeight="1" x14ac:dyDescent="0.25">
      <c r="A10" s="133" t="s">
        <v>9</v>
      </c>
      <c r="B10" s="133"/>
      <c r="C10" s="133"/>
      <c r="D10" s="133"/>
      <c r="E10" s="27"/>
      <c r="F10" s="27"/>
      <c r="G10" s="27"/>
    </row>
    <row r="11" spans="1:7" s="46" customFormat="1" ht="21" customHeight="1" x14ac:dyDescent="0.25">
      <c r="A11" s="133" t="s">
        <v>80</v>
      </c>
      <c r="B11" s="133"/>
      <c r="C11" s="133"/>
      <c r="D11" s="133"/>
      <c r="E11" s="38"/>
      <c r="F11" s="38"/>
      <c r="G11" s="38"/>
    </row>
    <row r="12" spans="1:7" s="46" customFormat="1" ht="21" customHeight="1" x14ac:dyDescent="0.25">
      <c r="A12" s="133" t="s">
        <v>112</v>
      </c>
      <c r="B12" s="133"/>
      <c r="C12" s="133"/>
      <c r="D12" s="133"/>
      <c r="E12" s="38"/>
      <c r="F12" s="38"/>
      <c r="G12" s="38"/>
    </row>
    <row r="13" spans="1:7" s="46" customFormat="1" ht="15.75" thickBot="1" x14ac:dyDescent="0.3"/>
    <row r="14" spans="1:7" s="46" customFormat="1" ht="15.75" x14ac:dyDescent="0.25">
      <c r="A14" s="37"/>
      <c r="B14" s="36" t="s">
        <v>10</v>
      </c>
      <c r="C14" s="49" t="s">
        <v>115</v>
      </c>
      <c r="D14" s="48"/>
      <c r="E14" s="19"/>
      <c r="F14" s="19"/>
      <c r="G14" s="5"/>
    </row>
    <row r="15" spans="1:7" s="46" customFormat="1" ht="16.5" thickBot="1" x14ac:dyDescent="0.3">
      <c r="A15" s="35"/>
      <c r="B15" s="34" t="s">
        <v>12</v>
      </c>
      <c r="C15" s="20"/>
      <c r="D15" s="48"/>
      <c r="E15" s="19"/>
      <c r="F15" s="19"/>
      <c r="G15" s="5"/>
    </row>
    <row r="16" spans="1:7" s="46" customFormat="1" ht="15.75" x14ac:dyDescent="0.25">
      <c r="A16" s="64"/>
      <c r="B16" s="65" t="s">
        <v>114</v>
      </c>
      <c r="C16" s="145" t="s">
        <v>113</v>
      </c>
      <c r="D16" s="146"/>
      <c r="E16" s="19"/>
      <c r="F16" s="19"/>
      <c r="G16" s="5"/>
    </row>
    <row r="17" spans="1:7" ht="15.75" x14ac:dyDescent="0.25">
      <c r="A17" s="17"/>
      <c r="B17" s="18"/>
      <c r="C17" s="39"/>
      <c r="D17" s="39"/>
      <c r="F17" s="19"/>
      <c r="G17" s="16"/>
    </row>
    <row r="18" spans="1:7" ht="31.5" x14ac:dyDescent="0.25">
      <c r="A18" s="14" t="s">
        <v>14</v>
      </c>
      <c r="B18" s="14" t="s">
        <v>15</v>
      </c>
      <c r="C18" s="14" t="s">
        <v>17</v>
      </c>
      <c r="D18" s="14" t="s">
        <v>18</v>
      </c>
    </row>
    <row r="19" spans="1:7" ht="117.75" customHeight="1" x14ac:dyDescent="0.25">
      <c r="A19" s="9">
        <v>1</v>
      </c>
      <c r="B19" s="13" t="s">
        <v>21</v>
      </c>
      <c r="C19" s="12" t="s">
        <v>23</v>
      </c>
      <c r="D19" s="12">
        <v>1</v>
      </c>
    </row>
    <row r="20" spans="1:7" ht="41.25" customHeight="1" x14ac:dyDescent="0.25">
      <c r="A20" s="9">
        <v>2</v>
      </c>
      <c r="B20" s="13" t="s">
        <v>24</v>
      </c>
      <c r="C20" s="12" t="s">
        <v>23</v>
      </c>
      <c r="D20" s="12">
        <v>1</v>
      </c>
    </row>
    <row r="21" spans="1:7" ht="37.5" customHeight="1" x14ac:dyDescent="0.25">
      <c r="A21" s="9">
        <v>3</v>
      </c>
      <c r="B21" s="13" t="s">
        <v>26</v>
      </c>
      <c r="C21" s="12" t="s">
        <v>23</v>
      </c>
      <c r="D21" s="12">
        <v>1</v>
      </c>
    </row>
    <row r="22" spans="1:7" ht="85.5" customHeight="1" x14ac:dyDescent="0.25">
      <c r="A22" s="9">
        <v>4</v>
      </c>
      <c r="B22" s="13" t="s">
        <v>28</v>
      </c>
      <c r="C22" s="12" t="s">
        <v>23</v>
      </c>
      <c r="D22" s="12">
        <v>3</v>
      </c>
    </row>
    <row r="23" spans="1:7" ht="70.5" customHeight="1" x14ac:dyDescent="0.25">
      <c r="A23" s="29">
        <v>5</v>
      </c>
      <c r="B23" s="31" t="s">
        <v>30</v>
      </c>
      <c r="C23" s="12" t="s">
        <v>23</v>
      </c>
      <c r="D23" s="12">
        <v>3</v>
      </c>
    </row>
    <row r="24" spans="1:7" ht="39.75" customHeight="1" x14ac:dyDescent="0.25">
      <c r="A24" s="29">
        <v>6</v>
      </c>
      <c r="B24" s="13" t="s">
        <v>32</v>
      </c>
      <c r="C24" s="12" t="s">
        <v>23</v>
      </c>
      <c r="D24" s="30">
        <v>3</v>
      </c>
    </row>
    <row r="25" spans="1:7" ht="69.75" customHeight="1" x14ac:dyDescent="0.25">
      <c r="A25" s="29">
        <v>7</v>
      </c>
      <c r="B25" s="13" t="s">
        <v>34</v>
      </c>
      <c r="C25" s="12" t="s">
        <v>23</v>
      </c>
      <c r="D25" s="12">
        <v>1</v>
      </c>
    </row>
    <row r="26" spans="1:7" ht="15.75" x14ac:dyDescent="0.25">
      <c r="A26" s="44"/>
      <c r="B26" s="42"/>
      <c r="C26" s="43"/>
      <c r="D26" s="43"/>
    </row>
    <row r="27" spans="1:7" ht="15.75" x14ac:dyDescent="0.25">
      <c r="C27" s="4"/>
    </row>
    <row r="28" spans="1:7" ht="15.75" x14ac:dyDescent="0.25">
      <c r="B28" s="3" t="s">
        <v>40</v>
      </c>
      <c r="C28" s="50" t="s">
        <v>38</v>
      </c>
      <c r="D28" s="50"/>
    </row>
    <row r="29" spans="1:7" ht="15.75" x14ac:dyDescent="0.25">
      <c r="C29" s="4"/>
    </row>
  </sheetData>
  <mergeCells count="10">
    <mergeCell ref="A12:D12"/>
    <mergeCell ref="C16:D16"/>
    <mergeCell ref="A10:D10"/>
    <mergeCell ref="A11:D11"/>
    <mergeCell ref="B1:D2"/>
    <mergeCell ref="C3:D3"/>
    <mergeCell ref="C4:D4"/>
    <mergeCell ref="C5:D5"/>
    <mergeCell ref="C6:D6"/>
    <mergeCell ref="A9:D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view="pageBreakPreview" topLeftCell="A7" zoomScale="60" zoomScaleNormal="100" workbookViewId="0">
      <selection activeCell="O25" sqref="O25"/>
    </sheetView>
  </sheetViews>
  <sheetFormatPr defaultRowHeight="15" x14ac:dyDescent="0.25"/>
  <cols>
    <col min="1" max="1" width="5" style="46" customWidth="1"/>
    <col min="2" max="2" width="46.7109375" style="46" customWidth="1"/>
    <col min="3" max="3" width="13.42578125" style="46" customWidth="1"/>
    <col min="4" max="4" width="15.85546875" style="46" customWidth="1"/>
    <col min="5" max="5" width="8.28515625" style="46" customWidth="1"/>
    <col min="6" max="6" width="14" style="46" customWidth="1"/>
    <col min="7" max="7" width="12" style="46" customWidth="1"/>
    <col min="8" max="16384" width="9.140625" style="46"/>
  </cols>
  <sheetData>
    <row r="1" spans="1:7" x14ac:dyDescent="0.25">
      <c r="B1" s="129" t="s">
        <v>79</v>
      </c>
      <c r="C1" s="129"/>
      <c r="D1" s="129"/>
      <c r="E1" s="129"/>
      <c r="F1" s="129"/>
      <c r="G1" s="129"/>
    </row>
    <row r="2" spans="1:7" ht="12.75" customHeight="1" x14ac:dyDescent="0.25">
      <c r="B2" s="129"/>
      <c r="C2" s="129"/>
      <c r="D2" s="129"/>
      <c r="E2" s="129"/>
      <c r="F2" s="129"/>
      <c r="G2" s="129"/>
    </row>
    <row r="4" spans="1:7" ht="15.75" x14ac:dyDescent="0.25">
      <c r="A4" s="22"/>
      <c r="B4" s="4"/>
      <c r="C4" s="4"/>
      <c r="D4" s="134" t="s">
        <v>6</v>
      </c>
      <c r="E4" s="134"/>
      <c r="F4" s="134"/>
      <c r="G4" s="134"/>
    </row>
    <row r="5" spans="1:7" ht="15.75" x14ac:dyDescent="0.25">
      <c r="A5" s="4"/>
      <c r="B5" s="4"/>
      <c r="C5" s="4"/>
      <c r="D5" s="134" t="s">
        <v>7</v>
      </c>
      <c r="E5" s="134"/>
      <c r="F5" s="134"/>
      <c r="G5" s="134"/>
    </row>
    <row r="6" spans="1:7" ht="15.75" x14ac:dyDescent="0.25">
      <c r="A6" s="24"/>
      <c r="B6" s="23"/>
      <c r="C6" s="23"/>
      <c r="D6" s="135" t="s">
        <v>41</v>
      </c>
      <c r="E6" s="135"/>
      <c r="F6" s="135"/>
      <c r="G6" s="135"/>
    </row>
    <row r="7" spans="1:7" ht="15.75" x14ac:dyDescent="0.25">
      <c r="A7" s="25"/>
      <c r="B7" s="23"/>
      <c r="C7" s="23"/>
      <c r="D7" s="135" t="s">
        <v>42</v>
      </c>
      <c r="E7" s="135"/>
      <c r="F7" s="135"/>
      <c r="G7" s="135"/>
    </row>
    <row r="8" spans="1:7" ht="15.75" x14ac:dyDescent="0.25">
      <c r="A8" s="4"/>
      <c r="B8" s="4"/>
      <c r="C8" s="4"/>
      <c r="D8" s="136" t="s">
        <v>43</v>
      </c>
      <c r="E8" s="136"/>
      <c r="F8" s="136"/>
      <c r="G8" s="136"/>
    </row>
    <row r="9" spans="1:7" ht="15.75" x14ac:dyDescent="0.25">
      <c r="A9" s="24"/>
      <c r="B9" s="23"/>
      <c r="C9" s="23"/>
      <c r="D9" s="23"/>
      <c r="E9" s="23"/>
      <c r="F9" s="4"/>
      <c r="G9" s="4"/>
    </row>
    <row r="10" spans="1:7" ht="15.75" x14ac:dyDescent="0.25">
      <c r="A10" s="137" t="s">
        <v>108</v>
      </c>
      <c r="B10" s="137"/>
      <c r="C10" s="137"/>
      <c r="D10" s="137"/>
      <c r="E10" s="137"/>
      <c r="F10" s="137"/>
      <c r="G10" s="137"/>
    </row>
    <row r="11" spans="1:7" ht="15.75" x14ac:dyDescent="0.25">
      <c r="A11" s="133" t="s">
        <v>9</v>
      </c>
      <c r="B11" s="133"/>
      <c r="C11" s="133"/>
      <c r="D11" s="133"/>
      <c r="E11" s="133"/>
      <c r="F11" s="133"/>
      <c r="G11" s="133"/>
    </row>
    <row r="12" spans="1:7" ht="36" customHeight="1" x14ac:dyDescent="0.25">
      <c r="A12" s="132" t="s">
        <v>109</v>
      </c>
      <c r="B12" s="132"/>
      <c r="C12" s="132"/>
      <c r="D12" s="132"/>
      <c r="E12" s="132"/>
      <c r="F12" s="132"/>
      <c r="G12" s="132"/>
    </row>
    <row r="13" spans="1:7" ht="15.75" thickBot="1" x14ac:dyDescent="0.3"/>
    <row r="14" spans="1:7" ht="19.5" customHeight="1" x14ac:dyDescent="0.25">
      <c r="A14" s="37"/>
      <c r="B14" s="36" t="s">
        <v>10</v>
      </c>
      <c r="C14" s="49"/>
      <c r="D14" s="21" t="s">
        <v>11</v>
      </c>
      <c r="E14" s="19"/>
      <c r="F14" s="19"/>
      <c r="G14" s="5"/>
    </row>
    <row r="15" spans="1:7" ht="15.75" x14ac:dyDescent="0.25">
      <c r="A15" s="122"/>
      <c r="B15" s="123" t="s">
        <v>12</v>
      </c>
      <c r="C15" s="124"/>
      <c r="D15" s="21" t="s">
        <v>76</v>
      </c>
      <c r="E15" s="19"/>
      <c r="F15" s="19"/>
      <c r="G15" s="5"/>
    </row>
    <row r="16" spans="1:7" ht="15.75" x14ac:dyDescent="0.25">
      <c r="A16" s="66"/>
      <c r="B16" s="67" t="s">
        <v>114</v>
      </c>
      <c r="C16" s="147" t="s">
        <v>113</v>
      </c>
      <c r="D16" s="147"/>
      <c r="E16" s="19"/>
      <c r="F16" s="19"/>
      <c r="G16" s="5"/>
    </row>
    <row r="17" spans="1:7" ht="15.75" x14ac:dyDescent="0.25">
      <c r="A17" s="17"/>
      <c r="B17" s="18"/>
      <c r="C17" s="33"/>
      <c r="D17" s="39"/>
      <c r="E17" s="39"/>
      <c r="F17" s="17"/>
      <c r="G17" s="16"/>
    </row>
    <row r="18" spans="1:7" ht="77.25" customHeight="1" x14ac:dyDescent="0.25">
      <c r="A18" s="14" t="s">
        <v>14</v>
      </c>
      <c r="B18" s="14" t="s">
        <v>15</v>
      </c>
      <c r="C18" s="14" t="s">
        <v>16</v>
      </c>
      <c r="D18" s="14" t="s">
        <v>17</v>
      </c>
      <c r="E18" s="14" t="s">
        <v>18</v>
      </c>
      <c r="F18" s="32" t="s">
        <v>19</v>
      </c>
      <c r="G18" s="14" t="s">
        <v>20</v>
      </c>
    </row>
    <row r="19" spans="1:7" ht="147.75" customHeight="1" x14ac:dyDescent="0.25">
      <c r="A19" s="9">
        <v>1</v>
      </c>
      <c r="B19" s="13" t="s">
        <v>21</v>
      </c>
      <c r="C19" s="12" t="s">
        <v>22</v>
      </c>
      <c r="D19" s="12" t="s">
        <v>23</v>
      </c>
      <c r="E19" s="12">
        <v>1</v>
      </c>
      <c r="F19" s="11">
        <v>234</v>
      </c>
      <c r="G19" s="10">
        <f>F19*E19</f>
        <v>234</v>
      </c>
    </row>
    <row r="20" spans="1:7" ht="52.5" customHeight="1" x14ac:dyDescent="0.25">
      <c r="A20" s="9">
        <v>2</v>
      </c>
      <c r="B20" s="13" t="s">
        <v>24</v>
      </c>
      <c r="C20" s="12" t="s">
        <v>25</v>
      </c>
      <c r="D20" s="12" t="s">
        <v>23</v>
      </c>
      <c r="E20" s="12">
        <v>1</v>
      </c>
      <c r="F20" s="11">
        <v>131</v>
      </c>
      <c r="G20" s="10">
        <f t="shared" ref="G20:G25" si="0">F20*E20</f>
        <v>131</v>
      </c>
    </row>
    <row r="21" spans="1:7" ht="41.25" customHeight="1" x14ac:dyDescent="0.25">
      <c r="A21" s="9">
        <v>3</v>
      </c>
      <c r="B21" s="13" t="s">
        <v>26</v>
      </c>
      <c r="C21" s="12" t="s">
        <v>27</v>
      </c>
      <c r="D21" s="12" t="s">
        <v>23</v>
      </c>
      <c r="E21" s="12">
        <v>1</v>
      </c>
      <c r="F21" s="11">
        <v>37</v>
      </c>
      <c r="G21" s="10">
        <f t="shared" si="0"/>
        <v>37</v>
      </c>
    </row>
    <row r="22" spans="1:7" ht="115.5" customHeight="1" x14ac:dyDescent="0.25">
      <c r="A22" s="9">
        <v>4</v>
      </c>
      <c r="B22" s="13" t="s">
        <v>28</v>
      </c>
      <c r="C22" s="12" t="s">
        <v>29</v>
      </c>
      <c r="D22" s="12" t="s">
        <v>23</v>
      </c>
      <c r="E22" s="12">
        <v>3</v>
      </c>
      <c r="F22" s="11">
        <v>224</v>
      </c>
      <c r="G22" s="10">
        <f t="shared" si="0"/>
        <v>672</v>
      </c>
    </row>
    <row r="23" spans="1:7" ht="82.5" customHeight="1" x14ac:dyDescent="0.25">
      <c r="A23" s="29">
        <v>5</v>
      </c>
      <c r="B23" s="31" t="s">
        <v>30</v>
      </c>
      <c r="C23" s="12" t="s">
        <v>31</v>
      </c>
      <c r="D23" s="12" t="s">
        <v>23</v>
      </c>
      <c r="E23" s="12">
        <v>3</v>
      </c>
      <c r="F23" s="11">
        <v>260</v>
      </c>
      <c r="G23" s="10">
        <f t="shared" si="0"/>
        <v>780</v>
      </c>
    </row>
    <row r="24" spans="1:7" ht="49.5" customHeight="1" x14ac:dyDescent="0.25">
      <c r="A24" s="29">
        <v>6</v>
      </c>
      <c r="B24" s="13" t="s">
        <v>32</v>
      </c>
      <c r="C24" s="12" t="s">
        <v>33</v>
      </c>
      <c r="D24" s="12" t="s">
        <v>23</v>
      </c>
      <c r="E24" s="30">
        <v>1</v>
      </c>
      <c r="F24" s="11">
        <v>171</v>
      </c>
      <c r="G24" s="10">
        <f t="shared" si="0"/>
        <v>171</v>
      </c>
    </row>
    <row r="25" spans="1:7" ht="81" customHeight="1" x14ac:dyDescent="0.25">
      <c r="A25" s="29">
        <v>7</v>
      </c>
      <c r="B25" s="13" t="s">
        <v>34</v>
      </c>
      <c r="C25" s="12" t="s">
        <v>35</v>
      </c>
      <c r="D25" s="12" t="s">
        <v>23</v>
      </c>
      <c r="E25" s="12">
        <v>1</v>
      </c>
      <c r="F25" s="11">
        <v>177</v>
      </c>
      <c r="G25" s="10">
        <f t="shared" si="0"/>
        <v>177</v>
      </c>
    </row>
    <row r="26" spans="1:7" ht="15.75" x14ac:dyDescent="0.25">
      <c r="A26" s="29"/>
      <c r="B26" s="13" t="s">
        <v>36</v>
      </c>
      <c r="C26" s="12"/>
      <c r="D26" s="12"/>
      <c r="E26" s="12"/>
      <c r="F26" s="11"/>
      <c r="G26" s="10">
        <f>SUM(G19:G25)</f>
        <v>2202</v>
      </c>
    </row>
    <row r="27" spans="1:7" ht="18" customHeight="1" x14ac:dyDescent="0.25">
      <c r="A27" s="29"/>
      <c r="B27" s="15" t="s">
        <v>46</v>
      </c>
      <c r="C27" s="9"/>
      <c r="D27" s="13"/>
      <c r="E27" s="13"/>
      <c r="F27" s="10"/>
      <c r="G27" s="40">
        <f>G26*17.91</f>
        <v>39437.82</v>
      </c>
    </row>
    <row r="28" spans="1:7" ht="18" customHeight="1" x14ac:dyDescent="0.25">
      <c r="A28" s="29"/>
      <c r="B28" s="15"/>
      <c r="C28" s="9"/>
      <c r="D28" s="120" t="s">
        <v>86</v>
      </c>
      <c r="E28" s="120">
        <v>2</v>
      </c>
      <c r="F28" s="10"/>
      <c r="G28" s="40">
        <f>G27*E28</f>
        <v>78875.64</v>
      </c>
    </row>
    <row r="29" spans="1:7" ht="15.75" x14ac:dyDescent="0.25">
      <c r="A29" s="9"/>
      <c r="B29" s="15" t="s">
        <v>4</v>
      </c>
      <c r="C29" s="8"/>
      <c r="D29" s="28"/>
      <c r="E29" s="28"/>
      <c r="F29" s="8"/>
      <c r="G29" s="41">
        <f>G28</f>
        <v>78875.64</v>
      </c>
    </row>
    <row r="30" spans="1:7" ht="15.75" x14ac:dyDescent="0.25">
      <c r="A30" s="5"/>
      <c r="B30" s="27"/>
      <c r="C30" s="7"/>
      <c r="D30" s="27"/>
      <c r="E30" s="27"/>
      <c r="F30" s="7"/>
    </row>
    <row r="31" spans="1:7" ht="15.75" x14ac:dyDescent="0.25">
      <c r="B31" s="3" t="s">
        <v>37</v>
      </c>
      <c r="C31" s="26"/>
      <c r="D31" s="130" t="s">
        <v>38</v>
      </c>
      <c r="E31" s="130"/>
    </row>
    <row r="33" spans="2:5" ht="15.75" x14ac:dyDescent="0.25">
      <c r="B33" s="3" t="s">
        <v>44</v>
      </c>
      <c r="C33" s="26"/>
      <c r="D33" s="131" t="s">
        <v>45</v>
      </c>
      <c r="E33" s="131"/>
    </row>
  </sheetData>
  <mergeCells count="12">
    <mergeCell ref="A10:G10"/>
    <mergeCell ref="A11:G11"/>
    <mergeCell ref="A12:G12"/>
    <mergeCell ref="D31:E31"/>
    <mergeCell ref="D33:E33"/>
    <mergeCell ref="C16:D16"/>
    <mergeCell ref="D8:G8"/>
    <mergeCell ref="B1:G2"/>
    <mergeCell ref="D4:G4"/>
    <mergeCell ref="D5:G5"/>
    <mergeCell ref="D6:G6"/>
    <mergeCell ref="D7:G7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реестр </vt:lpstr>
      <vt:lpstr>токопроводы</vt:lpstr>
      <vt:lpstr>ВО токопроводы</vt:lpstr>
      <vt:lpstr>ВО по КЛ</vt:lpstr>
      <vt:lpstr>см по КЛ</vt:lpstr>
      <vt:lpstr>ВО ТГ 5,6</vt:lpstr>
      <vt:lpstr>ТГ 5,6</vt:lpstr>
      <vt:lpstr>'ВО токопроводы'!Область_печати</vt:lpstr>
      <vt:lpstr>'реестр '!Область_печати</vt:lpstr>
      <vt:lpstr>'см по КЛ'!Область_печати</vt:lpstr>
      <vt:lpstr>токопроводы!Область_печати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 Анна Ивановна</dc:creator>
  <cp:lastModifiedBy>Комарова Екатерина Владимировна</cp:lastModifiedBy>
  <cp:lastPrinted>2016-03-31T10:08:55Z</cp:lastPrinted>
  <dcterms:created xsi:type="dcterms:W3CDTF">2016-03-24T11:07:02Z</dcterms:created>
  <dcterms:modified xsi:type="dcterms:W3CDTF">2016-06-20T13:46:43Z</dcterms:modified>
</cp:coreProperties>
</file>