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D274" i="1"/>
  <c r="C274"/>
  <c r="B274"/>
  <c r="A274"/>
  <c r="D273"/>
  <c r="C273"/>
  <c r="B273"/>
  <c r="A273"/>
  <c r="AE272"/>
  <c r="A272"/>
  <c r="B271"/>
  <c r="A271"/>
  <c r="B270"/>
  <c r="A270"/>
  <c r="D269"/>
  <c r="C269"/>
  <c r="B269"/>
  <c r="A269"/>
  <c r="D268"/>
  <c r="C268"/>
  <c r="B268"/>
  <c r="A268"/>
  <c r="AE267"/>
  <c r="A267"/>
  <c r="B266"/>
  <c r="A266"/>
  <c r="B265"/>
  <c r="A265"/>
  <c r="B264"/>
  <c r="A264"/>
  <c r="B263"/>
  <c r="A263"/>
  <c r="B262"/>
  <c r="A262"/>
  <c r="D261"/>
  <c r="C261"/>
  <c r="B261"/>
  <c r="A261"/>
  <c r="B260"/>
  <c r="A260"/>
  <c r="B259"/>
  <c r="A259"/>
  <c r="B258"/>
  <c r="A258"/>
  <c r="B257"/>
  <c r="A257"/>
  <c r="B256"/>
  <c r="A256"/>
  <c r="AE255"/>
  <c r="A255"/>
  <c r="D254"/>
  <c r="C254"/>
  <c r="B254"/>
  <c r="D253"/>
  <c r="C253"/>
  <c r="B253"/>
  <c r="D252"/>
  <c r="C252"/>
  <c r="B252"/>
  <c r="A252"/>
  <c r="B251"/>
  <c r="A251"/>
  <c r="B250"/>
  <c r="A250"/>
  <c r="B249"/>
  <c r="A249"/>
  <c r="B248"/>
  <c r="A248"/>
  <c r="B247"/>
  <c r="A247"/>
  <c r="D246"/>
  <c r="C246"/>
  <c r="B246"/>
  <c r="A246"/>
  <c r="B245"/>
  <c r="A245"/>
  <c r="D244"/>
  <c r="B244"/>
  <c r="D243"/>
  <c r="B243"/>
  <c r="D242"/>
  <c r="C242"/>
  <c r="B242"/>
  <c r="A242"/>
  <c r="B241"/>
  <c r="A241"/>
  <c r="AE240"/>
  <c r="A240"/>
  <c r="D239"/>
  <c r="C239"/>
  <c r="B239"/>
  <c r="D238"/>
  <c r="C238"/>
  <c r="B238"/>
  <c r="A238"/>
  <c r="D237"/>
  <c r="C237"/>
  <c r="B237"/>
  <c r="A237"/>
  <c r="B236"/>
  <c r="A236"/>
  <c r="D235"/>
  <c r="C235"/>
  <c r="B235"/>
  <c r="A235"/>
  <c r="C234"/>
  <c r="B234"/>
  <c r="A234"/>
  <c r="D233"/>
  <c r="C233"/>
  <c r="B233"/>
  <c r="A233"/>
  <c r="D232"/>
  <c r="C232"/>
  <c r="B232"/>
  <c r="A232"/>
  <c r="B231"/>
  <c r="A231"/>
  <c r="D230"/>
  <c r="C230"/>
  <c r="B230"/>
  <c r="A230"/>
  <c r="B229"/>
  <c r="A229"/>
  <c r="D228"/>
  <c r="C228"/>
  <c r="B228"/>
  <c r="D227"/>
  <c r="C227"/>
  <c r="B227"/>
  <c r="A227"/>
  <c r="B226"/>
  <c r="A226"/>
  <c r="D225"/>
  <c r="C225"/>
  <c r="B225"/>
  <c r="D224"/>
  <c r="C224"/>
  <c r="B224"/>
  <c r="A224"/>
  <c r="B223"/>
  <c r="A223"/>
  <c r="D222"/>
  <c r="C222"/>
  <c r="B222"/>
  <c r="A222"/>
  <c r="B221"/>
  <c r="A221"/>
  <c r="B220"/>
  <c r="A220"/>
  <c r="AE218"/>
  <c r="A218"/>
  <c r="D217"/>
  <c r="B217"/>
  <c r="D216"/>
  <c r="C216"/>
  <c r="B216"/>
  <c r="D215"/>
  <c r="C215"/>
  <c r="B215"/>
  <c r="B214"/>
  <c r="B213"/>
  <c r="D212"/>
  <c r="C212"/>
  <c r="B212"/>
  <c r="A212"/>
  <c r="B211"/>
  <c r="AE210"/>
  <c r="A210"/>
  <c r="B209"/>
  <c r="A209"/>
  <c r="D208"/>
  <c r="C208"/>
  <c r="B208"/>
  <c r="A208"/>
  <c r="B207"/>
  <c r="A207"/>
  <c r="B206"/>
  <c r="A206"/>
  <c r="A205"/>
  <c r="B204"/>
  <c r="A204"/>
  <c r="D203"/>
  <c r="C203"/>
  <c r="B203"/>
  <c r="A203"/>
  <c r="D202"/>
  <c r="C202"/>
  <c r="B202"/>
  <c r="A202"/>
  <c r="B201"/>
  <c r="A201"/>
  <c r="D200"/>
  <c r="C200"/>
  <c r="B200"/>
  <c r="A200"/>
  <c r="A199"/>
  <c r="B198"/>
  <c r="A198"/>
  <c r="AE197"/>
  <c r="A197"/>
  <c r="AE196"/>
  <c r="A196"/>
  <c r="B195"/>
  <c r="D194"/>
  <c r="C194"/>
  <c r="B194"/>
  <c r="D193"/>
  <c r="C193"/>
  <c r="B193"/>
  <c r="D192"/>
  <c r="C192"/>
  <c r="B192"/>
  <c r="A192"/>
  <c r="B191"/>
  <c r="A191"/>
  <c r="B190"/>
  <c r="A190"/>
  <c r="D189"/>
  <c r="C189"/>
  <c r="B189"/>
  <c r="D188"/>
  <c r="C188"/>
  <c r="B188"/>
  <c r="A188"/>
  <c r="B187"/>
  <c r="A187"/>
  <c r="B186"/>
  <c r="A186"/>
  <c r="D185"/>
  <c r="C185"/>
  <c r="B185"/>
  <c r="A185"/>
  <c r="B184"/>
  <c r="A184"/>
  <c r="D183"/>
  <c r="C183"/>
  <c r="B183"/>
  <c r="A183"/>
  <c r="B182"/>
  <c r="A182"/>
  <c r="D181"/>
  <c r="C181"/>
  <c r="B181"/>
  <c r="D180"/>
  <c r="C180"/>
  <c r="B180"/>
  <c r="D179"/>
  <c r="C179"/>
  <c r="B179"/>
  <c r="A179"/>
  <c r="B178"/>
  <c r="A178"/>
  <c r="AE177"/>
  <c r="A177"/>
  <c r="D176"/>
  <c r="C176"/>
  <c r="B176"/>
  <c r="A176"/>
  <c r="B175"/>
  <c r="A175"/>
  <c r="B174"/>
  <c r="A174"/>
  <c r="D173"/>
  <c r="C173"/>
  <c r="B173"/>
  <c r="A173"/>
  <c r="B172"/>
  <c r="A172"/>
  <c r="D171"/>
  <c r="C171"/>
  <c r="B171"/>
  <c r="A171"/>
  <c r="B170"/>
  <c r="A170"/>
  <c r="D169"/>
  <c r="C169"/>
  <c r="B169"/>
  <c r="A169"/>
  <c r="B168"/>
  <c r="A168"/>
  <c r="B167"/>
  <c r="A167"/>
  <c r="D166"/>
  <c r="C166"/>
  <c r="B166"/>
  <c r="D165"/>
  <c r="C165"/>
  <c r="B165"/>
  <c r="A165"/>
  <c r="B164"/>
  <c r="A164"/>
  <c r="C163"/>
  <c r="B163"/>
  <c r="D162"/>
  <c r="C162"/>
  <c r="B162"/>
  <c r="A162"/>
  <c r="B161"/>
  <c r="A161"/>
  <c r="C160"/>
  <c r="B160"/>
  <c r="A160"/>
  <c r="B159"/>
  <c r="A159"/>
  <c r="B158"/>
  <c r="A158"/>
  <c r="AE156"/>
  <c r="A156"/>
  <c r="B155"/>
  <c r="B154"/>
  <c r="D153"/>
  <c r="C153"/>
  <c r="B153"/>
  <c r="A153"/>
  <c r="B152"/>
  <c r="D151"/>
  <c r="B151"/>
  <c r="D150"/>
  <c r="C150"/>
  <c r="B150"/>
  <c r="A150"/>
  <c r="D149"/>
  <c r="C149"/>
  <c r="B149"/>
  <c r="B148"/>
  <c r="D147"/>
  <c r="C147"/>
  <c r="B147"/>
  <c r="A147"/>
  <c r="B145"/>
  <c r="A145"/>
  <c r="A144"/>
  <c r="C143"/>
  <c r="B143"/>
  <c r="A143"/>
  <c r="D142"/>
  <c r="C142"/>
  <c r="B142"/>
  <c r="A142"/>
  <c r="B141"/>
  <c r="A141"/>
  <c r="AE140"/>
  <c r="A140"/>
  <c r="D139"/>
  <c r="C139"/>
  <c r="B139"/>
  <c r="D138"/>
  <c r="C138"/>
  <c r="B138"/>
  <c r="B137"/>
  <c r="D136"/>
  <c r="C136"/>
  <c r="B136"/>
  <c r="B135"/>
  <c r="B134"/>
  <c r="B132"/>
  <c r="D131"/>
  <c r="C131"/>
  <c r="B131"/>
  <c r="D130"/>
  <c r="C130"/>
  <c r="B130"/>
  <c r="B129"/>
  <c r="D128"/>
  <c r="C128"/>
  <c r="B128"/>
  <c r="A128"/>
  <c r="B127"/>
  <c r="A127"/>
  <c r="B126"/>
  <c r="A126"/>
  <c r="AE125"/>
  <c r="A125"/>
  <c r="AE124"/>
  <c r="A124"/>
  <c r="B123"/>
  <c r="D122"/>
  <c r="C122"/>
  <c r="B122"/>
  <c r="D121"/>
  <c r="C121"/>
  <c r="B121"/>
  <c r="D120"/>
  <c r="C120"/>
  <c r="B120"/>
  <c r="D119"/>
  <c r="C119"/>
  <c r="B119"/>
  <c r="A119"/>
  <c r="D118"/>
  <c r="C118"/>
  <c r="B118"/>
  <c r="B117"/>
  <c r="D116"/>
  <c r="C116"/>
  <c r="B116"/>
  <c r="A116"/>
  <c r="B115"/>
  <c r="D114"/>
  <c r="C114"/>
  <c r="B114"/>
  <c r="D113"/>
  <c r="C113"/>
  <c r="B113"/>
  <c r="B112"/>
  <c r="D111"/>
  <c r="C111"/>
  <c r="B111"/>
  <c r="A111"/>
  <c r="B110"/>
  <c r="D109"/>
  <c r="C109"/>
  <c r="B109"/>
  <c r="D108"/>
  <c r="C108"/>
  <c r="B108"/>
  <c r="A108"/>
  <c r="B107"/>
  <c r="D106"/>
  <c r="C106"/>
  <c r="B106"/>
  <c r="A106"/>
  <c r="B105"/>
  <c r="B104"/>
  <c r="A104"/>
  <c r="D103"/>
  <c r="C103"/>
  <c r="B103"/>
  <c r="D102"/>
  <c r="C102"/>
  <c r="B102"/>
  <c r="D101"/>
  <c r="C101"/>
  <c r="B101"/>
  <c r="A101"/>
  <c r="B100"/>
  <c r="A100"/>
  <c r="D99"/>
  <c r="C99"/>
  <c r="B99"/>
  <c r="A99"/>
  <c r="B98"/>
  <c r="A98"/>
  <c r="AE97"/>
  <c r="A97"/>
  <c r="D96"/>
  <c r="C96"/>
  <c r="B96"/>
  <c r="D95"/>
  <c r="C95"/>
  <c r="B95"/>
  <c r="A95"/>
  <c r="D94"/>
  <c r="C94"/>
  <c r="B94"/>
  <c r="B93"/>
  <c r="C92"/>
  <c r="B92"/>
  <c r="D91"/>
  <c r="C91"/>
  <c r="B91"/>
  <c r="D90"/>
  <c r="C90"/>
  <c r="B90"/>
  <c r="D89"/>
  <c r="C89"/>
  <c r="B89"/>
  <c r="A89"/>
  <c r="B88"/>
  <c r="D87"/>
  <c r="C87"/>
  <c r="B87"/>
  <c r="A87"/>
  <c r="B86"/>
  <c r="D85"/>
  <c r="C85"/>
  <c r="B85"/>
  <c r="D84"/>
  <c r="C84"/>
  <c r="B84"/>
  <c r="A84"/>
  <c r="B83"/>
  <c r="A83"/>
  <c r="D82"/>
  <c r="C82"/>
  <c r="B82"/>
  <c r="D81"/>
  <c r="C81"/>
  <c r="B81"/>
  <c r="A81"/>
  <c r="B80"/>
  <c r="A80"/>
  <c r="D79"/>
  <c r="C79"/>
  <c r="B79"/>
  <c r="A79"/>
  <c r="B78"/>
  <c r="A78"/>
  <c r="B77"/>
  <c r="A77"/>
  <c r="AE75"/>
  <c r="A75"/>
  <c r="D74"/>
  <c r="C74"/>
  <c r="B74"/>
  <c r="D73"/>
  <c r="C73"/>
  <c r="B73"/>
  <c r="A73"/>
  <c r="D72"/>
  <c r="C72"/>
  <c r="B72"/>
  <c r="B71"/>
  <c r="B70"/>
  <c r="A70"/>
  <c r="D69"/>
  <c r="C69"/>
  <c r="B69"/>
  <c r="A69"/>
  <c r="B68"/>
  <c r="A68"/>
  <c r="AE67"/>
  <c r="A67"/>
  <c r="B66"/>
  <c r="D65"/>
  <c r="C65"/>
  <c r="B65"/>
  <c r="B64"/>
  <c r="B63"/>
  <c r="B61"/>
  <c r="D60"/>
  <c r="C60"/>
  <c r="B60"/>
  <c r="D59"/>
  <c r="C59"/>
  <c r="B59"/>
  <c r="A59"/>
  <c r="B58"/>
  <c r="D57"/>
  <c r="C57"/>
  <c r="B57"/>
  <c r="A57"/>
  <c r="A56"/>
  <c r="B55"/>
  <c r="A55"/>
  <c r="AE54"/>
  <c r="AE53"/>
  <c r="B52"/>
  <c r="A52"/>
  <c r="B51"/>
  <c r="A51"/>
  <c r="AE50"/>
  <c r="A50"/>
  <c r="B49"/>
  <c r="D48"/>
  <c r="C48"/>
  <c r="B48"/>
  <c r="D47"/>
  <c r="C47"/>
  <c r="B47"/>
  <c r="A47"/>
  <c r="D46"/>
  <c r="C46"/>
  <c r="B46"/>
  <c r="D45"/>
  <c r="C45"/>
  <c r="B45"/>
  <c r="D44"/>
  <c r="C44"/>
  <c r="B44"/>
  <c r="A44"/>
  <c r="B43"/>
  <c r="D42"/>
  <c r="C42"/>
  <c r="B42"/>
  <c r="A42"/>
  <c r="B41"/>
  <c r="A41"/>
  <c r="AE39"/>
  <c r="A39"/>
  <c r="D38"/>
  <c r="B38"/>
  <c r="D37"/>
  <c r="C37"/>
  <c r="B37"/>
  <c r="A37"/>
  <c r="D36"/>
  <c r="C36"/>
  <c r="B36"/>
  <c r="B35"/>
  <c r="B34"/>
  <c r="A34"/>
  <c r="D33"/>
  <c r="C33"/>
  <c r="B33"/>
  <c r="A33"/>
  <c r="B32"/>
  <c r="A32"/>
  <c r="AE31"/>
  <c r="A31"/>
  <c r="B30"/>
  <c r="B28"/>
  <c r="D27"/>
  <c r="C27"/>
  <c r="B27"/>
  <c r="B26"/>
  <c r="D25"/>
  <c r="C25"/>
  <c r="B25"/>
  <c r="A25"/>
  <c r="A24"/>
  <c r="B23"/>
  <c r="A23"/>
  <c r="B22"/>
  <c r="A22"/>
  <c r="AE21"/>
  <c r="AE20"/>
  <c r="AE19"/>
  <c r="A19"/>
  <c r="AD12"/>
  <c r="AD11"/>
</calcChain>
</file>

<file path=xl/sharedStrings.xml><?xml version="1.0" encoding="utf-8"?>
<sst xmlns="http://schemas.openxmlformats.org/spreadsheetml/2006/main" count="158" uniqueCount="38">
  <si>
    <t>"УТВЕРЖДАЮ"</t>
  </si>
  <si>
    <t>Главный инженер ГРЭС-3 им. Р.Э. Классона</t>
  </si>
  <si>
    <t>филиала ПАО "Мосэнерго"</t>
  </si>
  <si>
    <t>___________________В.Е. Шлыков</t>
  </si>
  <si>
    <t>"_____"_____________2016 г.</t>
  </si>
  <si>
    <t>ФИЗИЧЕСКИЙ ОБЪЕМ</t>
  </si>
  <si>
    <t>Ремонт раздевалки и душевой ГТ-100 на ГРЭС-3 им. Р.Э. Классона - филиала ПАО "Мосэнерго" в 2016 г.</t>
  </si>
  <si>
    <t>№ п/п</t>
  </si>
  <si>
    <t>Наименование работ и затрат</t>
  </si>
  <si>
    <t>Единица измерения</t>
  </si>
  <si>
    <t>Количество</t>
  </si>
  <si>
    <t>Примечание</t>
  </si>
  <si>
    <t>Раздевалка</t>
  </si>
  <si>
    <t>Потолок</t>
  </si>
  <si>
    <t>м2</t>
  </si>
  <si>
    <t>подвесной потолок "Армстронг" 600х600</t>
  </si>
  <si>
    <t>шт.</t>
  </si>
  <si>
    <t>Монтаж светильников в подвесных потолках, устанавливаемых на подвесках, количество ламп в светильники до 4</t>
  </si>
  <si>
    <t>м</t>
  </si>
  <si>
    <t>Монтаж. Провод групповой осветительных сетей в защитной оболочке или кабель двух-трехжильный по перекрытиям</t>
  </si>
  <si>
    <t>Очистка вручную поверхности стен от масляных красок с земли и лесов(прим)</t>
  </si>
  <si>
    <t>краска водоэмульсионная белого цвета матовая</t>
  </si>
  <si>
    <t>Санузел</t>
  </si>
  <si>
    <t>шт</t>
  </si>
  <si>
    <t>Реечный наборный потолок по каркасу (цвет белый матовый)</t>
  </si>
  <si>
    <t>отверстие</t>
  </si>
  <si>
    <t>1 коробка</t>
  </si>
  <si>
    <t>прибор</t>
  </si>
  <si>
    <t>комплект</t>
  </si>
  <si>
    <t>Устройство гидроизоляции оклеечной рулонными материалами на мастике Битуминоль в два слоя</t>
  </si>
  <si>
    <t>Устройство стяжек цементных толщиной 40 мм</t>
  </si>
  <si>
    <t>Монтаж. Светильник потолочный или настенный с креплением винтами или болтами для помещений с нормальными условиями среды, одноламповый</t>
  </si>
  <si>
    <t>1 отверстие</t>
  </si>
  <si>
    <t xml:space="preserve"> прибор </t>
  </si>
  <si>
    <t>1 квт</t>
  </si>
  <si>
    <t>Начальник ТС______________________________________Д.А. Данилкин</t>
  </si>
  <si>
    <t>Главный специалист ТС по ЗиС_______________________М.А. Маринин</t>
  </si>
  <si>
    <t>Главный специалист ЭТОР ХУ_______________________О.Г. Вешкин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</si>
</sst>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3" fillId="0" borderId="0" xfId="0" applyFont="1" applyAlignment="1"/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4" fillId="0" borderId="0" xfId="0" applyFont="1" applyBorder="1" applyAlignment="1">
      <alignment horizontal="center" wrapText="1"/>
    </xf>
    <xf numFmtId="0" fontId="0" fillId="0" borderId="0" xfId="0" applyAlignment="1"/>
    <xf numFmtId="0" fontId="4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2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wrapText="1"/>
    </xf>
    <xf numFmtId="0" fontId="1" fillId="0" borderId="2" xfId="0" applyFont="1" applyBorder="1" applyAlignment="1">
      <alignment horizontal="right"/>
    </xf>
    <xf numFmtId="1" fontId="1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2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84;&#1086;&#1085;&#1090;%20&#1088;&#1072;&#1079;&#1076;&#1077;&#1074;&#1072;&#1083;&#1082;&#1080;%20&#1080;%20&#1076;&#1091;&#1096;&#1077;&#1074;&#1086;&#1081;%20%20&#1043;&#1058;-100%20&#1087;&#1086;&#1089;&#1083;.&#1074;&#1077;&#1088;&#1089;&#1080;&#1103;%2019.08.16&#107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мета 12 гр. по ФЕР"/>
      <sheetName val="Дефектная ведомость"/>
      <sheetName val="Source"/>
      <sheetName val="SourceObSm"/>
      <sheetName val="SmtRes"/>
      <sheetName val="EtalonRes"/>
    </sheetNames>
    <sheetDataSet>
      <sheetData sheetId="0"/>
      <sheetData sheetId="1"/>
      <sheetData sheetId="2">
        <row r="12">
          <cell r="F12" t="str">
            <v>Новый объект</v>
          </cell>
        </row>
        <row r="20">
          <cell r="G20" t="str">
            <v>Новая локальная смета</v>
          </cell>
        </row>
        <row r="24">
          <cell r="G24" t="str">
            <v>Раздевалка</v>
          </cell>
        </row>
        <row r="28">
          <cell r="G28" t="str">
            <v>Потолок</v>
          </cell>
        </row>
        <row r="32">
          <cell r="E32" t="str">
            <v>1</v>
          </cell>
          <cell r="G32" t="str">
            <v>Устройство подвесных потолков типа &lt;Армстронг&gt; по каркасу из оцинкованного профиля</v>
          </cell>
        </row>
        <row r="33">
          <cell r="E33" t="str">
            <v>2</v>
          </cell>
          <cell r="G33" t="str">
            <v>Демонтаж светильников для люминесцентных ламп</v>
          </cell>
        </row>
        <row r="34">
          <cell r="E34" t="str">
            <v>3</v>
          </cell>
        </row>
        <row r="35">
          <cell r="E35" t="str">
            <v>3,1</v>
          </cell>
          <cell r="G35" t="str">
            <v>Светодиодная панель VKL ELECTRIC 4000/6500K</v>
          </cell>
          <cell r="H35" t="str">
            <v>шт</v>
          </cell>
          <cell r="I35">
            <v>8</v>
          </cell>
        </row>
        <row r="36">
          <cell r="G36" t="str">
            <v>Смена выключателей</v>
          </cell>
        </row>
        <row r="38">
          <cell r="G38" t="str">
            <v>Выключатель одноклавишный для скрытой установки серии "ЛЕТЕН"</v>
          </cell>
          <cell r="H38" t="str">
            <v>шт.</v>
          </cell>
          <cell r="I38">
            <v>1</v>
          </cell>
        </row>
        <row r="39">
          <cell r="G39" t="str">
            <v>Демонтаж. Провод групповой осветительных сетей в защитной оболочке или кабель двух-трехжильный по перекрытиям</v>
          </cell>
        </row>
        <row r="41">
          <cell r="G41" t="str">
            <v>Кабель силовой с медными жилами с поливинилхлоридной изоляцией и оболочкой, не распространяющий горение, с низким дымо- и газовыделением марки ВВГнг-LS, с числом жил - 3 и сечением 1,5 мм2</v>
          </cell>
        </row>
        <row r="75">
          <cell r="G75" t="str">
            <v>Пол</v>
          </cell>
        </row>
        <row r="79">
          <cell r="E79" t="str">
            <v>1</v>
          </cell>
          <cell r="G79" t="str">
            <v>Разборка покрытий полов из керамических плиток</v>
          </cell>
        </row>
        <row r="80">
          <cell r="E80" t="str">
            <v>1,1</v>
          </cell>
          <cell r="G80" t="str">
            <v>Строительный мусор</v>
          </cell>
          <cell r="H80" t="str">
            <v>т</v>
          </cell>
          <cell r="I80">
            <v>5.0055199999999997</v>
          </cell>
        </row>
        <row r="81">
          <cell r="E81" t="str">
            <v>2</v>
          </cell>
          <cell r="G81" t="str">
            <v>Устройство стяжек цементных толщиной 20 мм</v>
          </cell>
        </row>
        <row r="82">
          <cell r="G82" t="str">
            <v>Устройство покрытий из плит керамогранитных размером 40х40 см</v>
          </cell>
        </row>
        <row r="83">
          <cell r="G83" t="str">
            <v>Рейки деревянные 8х18 мм</v>
          </cell>
          <cell r="H83" t="str">
            <v>м3</v>
          </cell>
          <cell r="I83">
            <v>9.6259999999999991E-3</v>
          </cell>
        </row>
        <row r="84">
          <cell r="E84" t="str">
            <v>4,2</v>
          </cell>
          <cell r="G84" t="str">
            <v>Гранит керамический многоцветный неполированный, размером 400х400х9 мм</v>
          </cell>
          <cell r="H84" t="str">
            <v>м2</v>
          </cell>
          <cell r="I84">
            <v>-98.185199999999995</v>
          </cell>
        </row>
        <row r="85">
          <cell r="G85" t="str">
            <v>Керамогранит 400х400 мм ESTIMA TR 04 матовый</v>
          </cell>
          <cell r="I85">
            <v>98.185199999999995</v>
          </cell>
        </row>
        <row r="151">
          <cell r="G151" t="str">
            <v>Стены</v>
          </cell>
        </row>
        <row r="155">
          <cell r="E155" t="str">
            <v>1</v>
          </cell>
          <cell r="G155" t="str">
            <v>Покрытие поверхностей грунтовкой глубокого проникновения за 1 раз стен</v>
          </cell>
        </row>
        <row r="156">
          <cell r="E156" t="str">
            <v>1,3</v>
          </cell>
          <cell r="G156" t="str">
            <v>Грунтовка «Бетоконтакт», КНАУФ</v>
          </cell>
          <cell r="H156" t="str">
            <v>кг</v>
          </cell>
          <cell r="I156">
            <v>41.3</v>
          </cell>
        </row>
        <row r="157">
          <cell r="G157" t="str">
            <v>Сплошное выравнивание внутренних поверхностей (однослойное оштукатуривание)из сухих растворных смесей толщиной до 10 мм стен</v>
          </cell>
        </row>
        <row r="158">
          <cell r="E158" t="str">
            <v>3,1</v>
          </cell>
          <cell r="G158" t="str">
            <v>Смесь сухая для заделки швов (фуга) АТЛАС растворная для ручной работы</v>
          </cell>
          <cell r="H158" t="str">
            <v>т</v>
          </cell>
          <cell r="I158">
            <v>-1.1445999999999998</v>
          </cell>
        </row>
        <row r="159">
          <cell r="G159" t="str">
            <v>Шпатлевка Ветонит ТТ</v>
          </cell>
          <cell r="H159" t="str">
            <v>т</v>
          </cell>
          <cell r="I159">
            <v>1.1446000000000001</v>
          </cell>
        </row>
        <row r="160">
          <cell r="G160" t="str">
            <v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 по кирпичу и бетону</v>
          </cell>
          <cell r="H160" t="str">
            <v>100 м2</v>
          </cell>
          <cell r="I160">
            <v>1.18</v>
          </cell>
        </row>
        <row r="161">
          <cell r="E161" t="str">
            <v>4,1</v>
          </cell>
          <cell r="G161" t="str">
            <v>Плитки керамические глазурованные для внутренней облицовки стен гладкие без завала белые</v>
          </cell>
          <cell r="H161" t="str">
            <v>м2</v>
          </cell>
          <cell r="I161">
            <v>-118</v>
          </cell>
        </row>
        <row r="162">
          <cell r="G162" t="str">
            <v>Керамическая плитка Kerama Marazzi Башкирия Синий 300х200х6,9 мм, глянец</v>
          </cell>
          <cell r="H162" t="str">
            <v>м2</v>
          </cell>
          <cell r="I162">
            <v>118</v>
          </cell>
        </row>
        <row r="163">
          <cell r="G163" t="str">
            <v>Окрашивание водоэмульсионными составами поверхностей стен, ранее окрашенных водоэмульсионной краской с расчисткой старой краски до 10%</v>
          </cell>
        </row>
        <row r="165">
          <cell r="G165" t="str">
            <v>Колонны, связи</v>
          </cell>
        </row>
        <row r="169">
          <cell r="E169" t="str">
            <v>1</v>
          </cell>
          <cell r="G169" t="str">
            <v>Огрунтовка металлических поверхностей за один раз грунт-шпатлевкой ЭП-0010</v>
          </cell>
        </row>
        <row r="170">
          <cell r="E170" t="str">
            <v>2</v>
          </cell>
          <cell r="G170" t="str">
            <v>Окраска металлических огрунтованных поверхностей грунт-шпатлевкой ЭП-0010</v>
          </cell>
        </row>
        <row r="236">
          <cell r="G236" t="str">
            <v>Санузел</v>
          </cell>
        </row>
        <row r="240">
          <cell r="G240" t="str">
            <v>Потолок</v>
          </cell>
        </row>
        <row r="244">
          <cell r="E244" t="str">
            <v>1</v>
          </cell>
          <cell r="G244" t="str">
            <v>Демонтаж светильников для люминесцентных ламп</v>
          </cell>
        </row>
        <row r="245">
          <cell r="E245" t="str">
            <v>2</v>
          </cell>
        </row>
        <row r="246">
          <cell r="E246" t="str">
            <v>2,1</v>
          </cell>
          <cell r="G246" t="str">
            <v>Светодиодная панель VKL ELECTRIC 4000/6500K</v>
          </cell>
          <cell r="H246" t="str">
            <v>шт</v>
          </cell>
          <cell r="I246">
            <v>2</v>
          </cell>
        </row>
        <row r="247">
          <cell r="G247" t="str">
            <v>Смена выключателей</v>
          </cell>
        </row>
        <row r="248">
          <cell r="E248" t="str">
            <v>4,1</v>
          </cell>
          <cell r="G248" t="str">
            <v>Выключатель одноклавишный для скрытой проводки</v>
          </cell>
          <cell r="H248" t="str">
            <v>10 шт.</v>
          </cell>
          <cell r="I248">
            <v>-0.1</v>
          </cell>
        </row>
        <row r="249">
          <cell r="G249" t="str">
            <v>Выключатель одноклавишный для скрытой установки серии "ЛЕТЕН"</v>
          </cell>
          <cell r="H249" t="str">
            <v>шт.</v>
          </cell>
          <cell r="I249">
            <v>1</v>
          </cell>
        </row>
        <row r="250">
          <cell r="G250" t="str">
            <v>Демонтаж. Провод групповой осветительных сетей в защитной оболочке или кабель двух-трехжильный по перекрытиям</v>
          </cell>
        </row>
        <row r="252">
          <cell r="G252" t="str">
            <v>Кабель силовой с медными жилами с поливинилхлоридной изоляцией и оболочкой, не распространяющий горение, с низким дымо- и газовыделением марки ВВГнг-LS, с числом жил - 3 и сечением 1,5 мм2</v>
          </cell>
        </row>
        <row r="253">
          <cell r="G253" t="str">
            <v>Устройство потолков реечных алюминиевых</v>
          </cell>
        </row>
        <row r="254">
          <cell r="G254" t="str">
            <v>Уголок декоративный (пристенный)</v>
          </cell>
          <cell r="H254" t="str">
            <v>м</v>
          </cell>
          <cell r="I254">
            <v>10.199999999999999</v>
          </cell>
        </row>
        <row r="255">
          <cell r="G255" t="str">
            <v>Устройство монтажных отверстий в потолках реечных алюминиевых</v>
          </cell>
        </row>
        <row r="289">
          <cell r="G289" t="str">
            <v>Пол</v>
          </cell>
        </row>
        <row r="293">
          <cell r="E293" t="str">
            <v>1</v>
          </cell>
          <cell r="G293" t="str">
            <v>Разборка покрытий полов из керамических плиток</v>
          </cell>
        </row>
        <row r="294">
          <cell r="E294" t="str">
            <v>1,1</v>
          </cell>
          <cell r="G294" t="str">
            <v>Строительный мусор</v>
          </cell>
          <cell r="H294" t="str">
            <v>т</v>
          </cell>
          <cell r="I294">
            <v>0.33488000000000001</v>
          </cell>
        </row>
        <row r="295">
          <cell r="E295" t="str">
            <v>2</v>
          </cell>
          <cell r="G295" t="str">
            <v>Устройство стяжек цементных толщиной 20 мм</v>
          </cell>
        </row>
        <row r="296">
          <cell r="G296" t="str">
            <v>Устройство покрытий из плит керамогранитных размером 40х40 см</v>
          </cell>
        </row>
        <row r="297">
          <cell r="G297" t="str">
            <v>Рейки деревянные 8х18 мм</v>
          </cell>
          <cell r="H297" t="str">
            <v>м3</v>
          </cell>
          <cell r="I297">
            <v>6.4400000000000004E-4</v>
          </cell>
        </row>
        <row r="298">
          <cell r="E298" t="str">
            <v>4,2</v>
          </cell>
          <cell r="G298" t="str">
            <v>Гранит керамический многоцветный неполированный, размером 400х400х9 мм</v>
          </cell>
          <cell r="H298" t="str">
            <v>м2</v>
          </cell>
          <cell r="I298">
            <v>-6.5688000000000004</v>
          </cell>
        </row>
        <row r="299">
          <cell r="G299" t="str">
            <v>Керамогранит 400х400 мм ESTIMA TR 04 матовый</v>
          </cell>
          <cell r="H299" t="str">
            <v/>
          </cell>
          <cell r="I299">
            <v>6.5688000000000004</v>
          </cell>
        </row>
        <row r="333">
          <cell r="G333" t="str">
            <v>Стены</v>
          </cell>
        </row>
        <row r="337">
          <cell r="E337" t="str">
            <v>1</v>
          </cell>
          <cell r="G337" t="str">
            <v>Разборка облицовки стен из керамических глазурованных плиток</v>
          </cell>
        </row>
        <row r="338">
          <cell r="E338" t="str">
            <v>2</v>
          </cell>
          <cell r="G338" t="str">
            <v>Покрытие поверхностей грунтовкой глубокого проникновения за 1 раз стен</v>
          </cell>
        </row>
        <row r="339">
          <cell r="E339" t="str">
            <v>2,2</v>
          </cell>
          <cell r="G339" t="str">
            <v>Грунтовка «Бетоконтакт», КНАУФ</v>
          </cell>
          <cell r="H339" t="str">
            <v>кг</v>
          </cell>
          <cell r="I339">
            <v>8.4</v>
          </cell>
        </row>
        <row r="340">
          <cell r="E340" t="str">
            <v>3</v>
          </cell>
          <cell r="G340" t="str">
            <v>Сплошное выравнивание внутренних поверхностей (однослойное оштукатуривание)из сухих растворных смесей толщиной до 10 мм стен</v>
          </cell>
        </row>
        <row r="341">
          <cell r="E341" t="str">
            <v>3,1</v>
          </cell>
          <cell r="G341" t="str">
            <v>Смесь сухая для заделки швов (фуга) АТЛАС растворная для ручной работы</v>
          </cell>
          <cell r="H341" t="str">
            <v>т</v>
          </cell>
          <cell r="I341">
            <v>-0.23280000000000001</v>
          </cell>
        </row>
        <row r="342">
          <cell r="G342" t="str">
            <v>Шпатлевка Ветонит ТТ</v>
          </cell>
          <cell r="H342" t="str">
            <v>т</v>
          </cell>
          <cell r="I342">
            <v>0.23280000000000001</v>
          </cell>
        </row>
        <row r="343">
          <cell r="E343" t="str">
            <v>4</v>
          </cell>
          <cell r="G343" t="str">
            <v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 по кирпичу и бетону</v>
          </cell>
        </row>
        <row r="344">
          <cell r="E344" t="str">
            <v>4,1</v>
          </cell>
          <cell r="G344" t="str">
            <v>Плитки керамические глазурованные для внутренней облицовки стен гладкие без завала белые</v>
          </cell>
          <cell r="H344" t="str">
            <v>м2</v>
          </cell>
          <cell r="I344">
            <v>-24</v>
          </cell>
        </row>
        <row r="345">
          <cell r="G345" t="str">
            <v>Керамическая плитка Kerama Marazzi Башкирия Синий 300х200х6,9 мм, глянец</v>
          </cell>
          <cell r="H345" t="str">
            <v>м2</v>
          </cell>
          <cell r="I345">
            <v>24</v>
          </cell>
        </row>
        <row r="346">
          <cell r="G346" t="str">
            <v>Демонтаж дверных коробок в каменных стенах с отбивкой штукатурки в откосах</v>
          </cell>
        </row>
        <row r="347">
          <cell r="E347" t="str">
            <v>7,1</v>
          </cell>
          <cell r="G347" t="str">
            <v>Строительный мусор</v>
          </cell>
          <cell r="H347" t="str">
            <v>т</v>
          </cell>
          <cell r="I347">
            <v>0.105</v>
          </cell>
        </row>
        <row r="348">
          <cell r="G348" t="str">
            <v>Снятие дверных полотен</v>
          </cell>
        </row>
        <row r="349">
          <cell r="E349" t="str">
            <v>8,1</v>
          </cell>
          <cell r="G349" t="str">
            <v>Строительный мусор</v>
          </cell>
          <cell r="H349" t="str">
            <v>т</v>
          </cell>
          <cell r="I349">
            <v>2.2301999999999999E-2</v>
          </cell>
        </row>
        <row r="350">
          <cell r="G350" t="str">
            <v>Установка металлических дверных блоков в готовые проемы</v>
          </cell>
          <cell r="H350" t="str">
            <v>1 м2 проема</v>
          </cell>
          <cell r="I350">
            <v>1.89</v>
          </cell>
        </row>
        <row r="351">
          <cell r="G351" t="str">
            <v>Дверь противопожарная металлическая однопольная ДПМ-01/30, размером 900х2100 мм</v>
          </cell>
          <cell r="H351" t="str">
            <v>шт.</v>
          </cell>
          <cell r="I351">
            <v>1</v>
          </cell>
        </row>
        <row r="352">
          <cell r="G352" t="str">
            <v>Скобяные изделия (приборы)</v>
          </cell>
          <cell r="H352" t="str">
            <v>компл.</v>
          </cell>
        </row>
        <row r="353">
          <cell r="G353" t="str">
            <v>Сплошное выравнивание внутренних поверхностей (однослойное оштукатуривание)из сухих растворных смесей толщиной до 10 мм оконных и дверных откосов плоских</v>
          </cell>
        </row>
        <row r="354">
          <cell r="G354" t="str">
            <v>Грунтовка «Бетоконтакт», КНАУФ</v>
          </cell>
          <cell r="H354" t="str">
            <v>кг</v>
          </cell>
          <cell r="I354">
            <v>0.51449999999999996</v>
          </cell>
        </row>
        <row r="355">
          <cell r="E355" t="str">
            <v>10,2</v>
          </cell>
          <cell r="G355" t="str">
            <v>Смесь сухая для заделки швов (фуга) АТЛАС растворная для ручной работы</v>
          </cell>
          <cell r="H355" t="str">
            <v>т</v>
          </cell>
          <cell r="I355">
            <v>-2.5254599999999999E-2</v>
          </cell>
        </row>
        <row r="356">
          <cell r="G356" t="str">
            <v>Шпатлевка Ветонит ТТ</v>
          </cell>
          <cell r="H356" t="str">
            <v>т</v>
          </cell>
          <cell r="I356">
            <v>2.5255E-2</v>
          </cell>
        </row>
        <row r="390">
          <cell r="G390" t="str">
            <v>Сантехника и трубопроводы</v>
          </cell>
        </row>
        <row r="394">
          <cell r="E394" t="str">
            <v>1</v>
          </cell>
          <cell r="G394" t="str">
            <v>Демонтаж умывальников и раковин</v>
          </cell>
        </row>
        <row r="395">
          <cell r="E395" t="str">
            <v>1,1</v>
          </cell>
          <cell r="G395" t="str">
            <v>Строительный мусор и масса возвратных материалов</v>
          </cell>
          <cell r="H395" t="str">
            <v>т</v>
          </cell>
          <cell r="I395">
            <v>7.2800000000000004E-2</v>
          </cell>
        </row>
        <row r="396">
          <cell r="E396" t="str">
            <v>2</v>
          </cell>
          <cell r="G396" t="str">
            <v>Установка умывальников одиночных с подводкой холодной и горячей воды</v>
          </cell>
        </row>
        <row r="397">
          <cell r="E397" t="str">
            <v>2,1</v>
          </cell>
          <cell r="G397" t="str">
            <v>Умывальники полуфарфоровые и фарфоровые с кронштейнами, сифоном бутылочным латунным и выпуском, овальные со скрытыми установочными поверхностями без спинки размером 550х480х150 мм</v>
          </cell>
          <cell r="H397" t="str">
            <v>компл.</v>
          </cell>
          <cell r="I397">
            <v>-2</v>
          </cell>
        </row>
        <row r="398">
          <cell r="G398" t="str">
            <v>Умывальники керамические полукруглые "Бореаль, Дельта, Люкс-верона"</v>
          </cell>
          <cell r="H398" t="str">
            <v>шт.</v>
          </cell>
          <cell r="I398">
            <v>2</v>
          </cell>
        </row>
        <row r="399">
          <cell r="G399" t="str">
            <v>Сифон пластмассовый бутылочный унифицированный с выпуском и вертикальным отводом СБУв (ГОСТ 23289-94)</v>
          </cell>
          <cell r="H399" t="str">
            <v>компл.</v>
          </cell>
          <cell r="I399">
            <v>2</v>
          </cell>
        </row>
        <row r="400">
          <cell r="E400" t="str">
            <v>3</v>
          </cell>
          <cell r="G400" t="str">
            <v>Смена гибких подводок</v>
          </cell>
        </row>
        <row r="401">
          <cell r="G401" t="str">
            <v>Снятие смесителя без душевой сетки</v>
          </cell>
        </row>
        <row r="402">
          <cell r="E402" t="str">
            <v>5,1</v>
          </cell>
          <cell r="G402" t="str">
            <v>Строительный мусор и масса возвратных материалов</v>
          </cell>
          <cell r="H402" t="str">
            <v>т</v>
          </cell>
          <cell r="I402">
            <v>8.8000000000000005E-3</v>
          </cell>
        </row>
        <row r="403">
          <cell r="G403" t="str">
            <v>Установка смесителей</v>
          </cell>
        </row>
        <row r="404">
          <cell r="E404" t="str">
            <v>6,1</v>
          </cell>
          <cell r="G404" t="str">
            <v>Смеситель латунный с гальванопокрытием для мойки настольный, с верхней камерой смешения</v>
          </cell>
          <cell r="H404" t="str">
            <v>шт.</v>
          </cell>
          <cell r="I404">
            <v>-2</v>
          </cell>
        </row>
        <row r="405">
          <cell r="G405" t="str">
            <v>Смесители для умывальника одноручковые хромированные, серия Сириус, картридж 35 ("Vidima Ideal" Болгария)</v>
          </cell>
          <cell r="H405" t="str">
            <v>шт.</v>
          </cell>
          <cell r="I405">
            <v>2</v>
          </cell>
        </row>
        <row r="406">
          <cell r="G406" t="str">
            <v>Разборка трубопроводов канализации из чугунных труб диаметром 100 мм</v>
          </cell>
        </row>
        <row r="407">
          <cell r="E407" t="str">
            <v>7,1</v>
          </cell>
          <cell r="G407" t="str">
            <v>Строительный мусор</v>
          </cell>
          <cell r="H407" t="str">
            <v>т</v>
          </cell>
          <cell r="I407">
            <v>3.6240000000000001E-2</v>
          </cell>
        </row>
        <row r="408">
          <cell r="G408" t="str">
            <v>Прокладка внутренних трубопроводов канализации из полипропиленовых труб диаметром 110 мм</v>
          </cell>
        </row>
        <row r="409">
          <cell r="G409" t="str">
            <v>Хомут металлический с шурупом для крепления трубопроводов диаметром 108-116 мм</v>
          </cell>
          <cell r="H409" t="str">
            <v>шт.</v>
          </cell>
          <cell r="I409">
            <v>2</v>
          </cell>
        </row>
        <row r="410">
          <cell r="G410" t="str">
            <v>Переходы из НПВХ, диаметром 110х75 мм</v>
          </cell>
          <cell r="H410" t="str">
            <v>шт.</v>
          </cell>
          <cell r="I410">
            <v>4</v>
          </cell>
        </row>
        <row r="411">
          <cell r="G411" t="str">
            <v>Разборка трубопроводов из водогазопроводных труб диаметром до 32 мм</v>
          </cell>
        </row>
        <row r="412">
          <cell r="E412" t="str">
            <v>11,1</v>
          </cell>
          <cell r="G412" t="str">
            <v>Строительный мусор и масса возвратных материалов</v>
          </cell>
          <cell r="H412" t="str">
            <v>т</v>
          </cell>
          <cell r="I412">
            <v>3.0799999999999998E-2</v>
          </cell>
        </row>
        <row r="413">
          <cell r="G413" t="str">
            <v>Прокладка трубопроводов водоснабжения из напорных полиэтиленовых труб наружным диаметром 25 мм</v>
          </cell>
        </row>
        <row r="414">
          <cell r="G414" t="str">
            <v>Хомут металлический с шурупом для крепления трубопроводов диаметром 25-30 мм</v>
          </cell>
          <cell r="H414" t="str">
            <v>шт.</v>
          </cell>
          <cell r="I414">
            <v>14</v>
          </cell>
        </row>
        <row r="415">
          <cell r="E415" t="str">
            <v>13,2</v>
          </cell>
          <cell r="G415" t="str">
            <v>Труба ПЭ 80 SDR 11, наружный диаметр 25 мм (ГОСТ 18599-2001)</v>
          </cell>
          <cell r="H415" t="str">
            <v>10 м</v>
          </cell>
          <cell r="I415">
            <v>-1.3006</v>
          </cell>
        </row>
        <row r="416">
          <cell r="G416" t="str">
            <v>Трубы полипропиленовые (типа "Wefatherm") (PN20) армированные стекловолокном, наружным диаметром (толщиной стенки) 25х3,5 мм</v>
          </cell>
          <cell r="H416" t="str">
            <v>м</v>
          </cell>
          <cell r="I416">
            <v>14</v>
          </cell>
        </row>
        <row r="417">
          <cell r="G417" t="str">
            <v>Кран шаровый латунный BROEN BALLOFIX, полнопроходной с дренажом, с рукояткой типа "бабочка", с внутренней резьбой, давлением 1,6 МПа (16 кгс/см2) и 3,0 МПа (30 кгс/см2), диаметром 20 мм, присоединение 3/4"х3/4"</v>
          </cell>
          <cell r="H417" t="str">
            <v>шт.</v>
          </cell>
          <cell r="I417">
            <v>2</v>
          </cell>
        </row>
        <row r="418">
          <cell r="G418" t="str">
            <v>Кран шаровый латунный BROEN BALLOFIX, полнопроходной с дренажом, с рукояткой типа "бабочка", с внутренней резьбой, давлением 1,6 МПа (16 кгс/см2) и 3,0 МПа (30 кгс/см2), диаметром 15 мм, присоединение 1/2"х1/2"</v>
          </cell>
          <cell r="H418" t="str">
            <v>шт.</v>
          </cell>
          <cell r="I418">
            <v>4</v>
          </cell>
        </row>
        <row r="419">
          <cell r="G419" t="str">
            <v>Гидравлическое испытание трубопроводов систем отопления, водопровода и горячего водоснабжения диаметром до 50 мм</v>
          </cell>
        </row>
        <row r="485">
          <cell r="G485" t="str">
            <v>Душевая</v>
          </cell>
        </row>
        <row r="489">
          <cell r="G489" t="str">
            <v>Потолок</v>
          </cell>
        </row>
        <row r="493">
          <cell r="E493" t="str">
            <v>1</v>
          </cell>
          <cell r="G493" t="str">
            <v>Демонтаж светильников для люминесцентных ламп</v>
          </cell>
        </row>
        <row r="494">
          <cell r="E494" t="str">
            <v>2</v>
          </cell>
          <cell r="G494" t="str">
            <v>Монтаж. Светильник в подвесных потолках, устанавливаемый на профиле, количество ламп в светильнике до 2</v>
          </cell>
        </row>
        <row r="495">
          <cell r="E495" t="str">
            <v>2,1</v>
          </cell>
          <cell r="G495" t="str">
            <v>Светодиодный пылевлагозащищенный светильник "Айсберг" W27 2800Lm 1270х150х100</v>
          </cell>
          <cell r="H495" t="str">
            <v>шт</v>
          </cell>
          <cell r="I495">
            <v>4</v>
          </cell>
        </row>
        <row r="496">
          <cell r="G496" t="str">
            <v>Смена выключателей</v>
          </cell>
        </row>
        <row r="497">
          <cell r="G497" t="str">
            <v>Выключатель одноклавишный для скрытой проводки</v>
          </cell>
          <cell r="H497" t="str">
            <v>10 шт.</v>
          </cell>
          <cell r="I497">
            <v>-0.2</v>
          </cell>
        </row>
        <row r="498">
          <cell r="G498" t="str">
            <v>Выключатель одноклавишный для скрытой установки серии "ЛЕТЕН"</v>
          </cell>
          <cell r="H498" t="str">
            <v>шт.</v>
          </cell>
          <cell r="I498">
            <v>2</v>
          </cell>
        </row>
        <row r="499">
          <cell r="G499" t="str">
            <v>Демонтаж. Провод групповой осветительных сетей в защитной оболочке или кабель двух-трехжильный по перекрытиям</v>
          </cell>
        </row>
        <row r="501">
          <cell r="G501" t="str">
            <v>Кабель силовой с медными жилами с поливинилхлоридной изоляцией и оболочкой, не распространяющий горение, с низким дымо- и газовыделением марки ВВГнг-LS, с числом жил - 3 и сечением 1,5 мм2</v>
          </cell>
        </row>
        <row r="502">
          <cell r="G502" t="str">
            <v>Устройство потолков реечных алюминиевых</v>
          </cell>
        </row>
        <row r="503">
          <cell r="G503" t="str">
            <v>Уголок декоративный (пристенный)</v>
          </cell>
          <cell r="H503" t="str">
            <v>м</v>
          </cell>
          <cell r="I503">
            <v>29.600000000000005</v>
          </cell>
        </row>
        <row r="504">
          <cell r="G504" t="str">
            <v>Устройство монтажных отверстий в потолках реечных алюминиевых</v>
          </cell>
        </row>
        <row r="505">
          <cell r="G505" t="str">
            <v>Установка решеток жалюзийных площадью в свету до 0,5 м2 (Прим) Установка анемостата</v>
          </cell>
          <cell r="H505" t="str">
            <v>1 решетка</v>
          </cell>
          <cell r="I505">
            <v>4</v>
          </cell>
        </row>
        <row r="506">
          <cell r="G506" t="str">
            <v>Анемостат пластиковый диаметр 125 мм</v>
          </cell>
          <cell r="H506" t="str">
            <v>шт</v>
          </cell>
          <cell r="I506">
            <v>4</v>
          </cell>
        </row>
        <row r="540">
          <cell r="G540" t="str">
            <v>Пол</v>
          </cell>
        </row>
        <row r="544">
          <cell r="E544" t="str">
            <v>1</v>
          </cell>
          <cell r="G544" t="str">
            <v>Разборка покрытий полов из керамических плиток</v>
          </cell>
        </row>
        <row r="545">
          <cell r="E545" t="str">
            <v>1,1</v>
          </cell>
          <cell r="G545" t="str">
            <v>Строительный мусор</v>
          </cell>
          <cell r="H545" t="str">
            <v>т</v>
          </cell>
          <cell r="I545">
            <v>1.4144000000000001</v>
          </cell>
        </row>
        <row r="546">
          <cell r="E546" t="str">
            <v>2</v>
          </cell>
          <cell r="G546" t="str">
            <v>Смена трапов диаметром до 100 мм</v>
          </cell>
          <cell r="H546" t="str">
            <v>100 приборов</v>
          </cell>
        </row>
        <row r="547">
          <cell r="E547" t="str">
            <v>3</v>
          </cell>
        </row>
        <row r="548">
          <cell r="E548" t="str">
            <v>4</v>
          </cell>
          <cell r="G548" t="str">
            <v>Устройство гидроизоляции оклеечной рулонными материалами на мастике Битуминоль, последующий слой</v>
          </cell>
        </row>
        <row r="550">
          <cell r="E550" t="str">
            <v>6</v>
          </cell>
          <cell r="G550" t="str">
            <v>Устройство стяжек на каждые 5 мм изменения толщины стяжки добавлять или исключать к расценке 11-01-011-01</v>
          </cell>
          <cell r="H550" t="str">
            <v>100 м2 стяжки</v>
          </cell>
          <cell r="I550">
            <v>0.27200000000000002</v>
          </cell>
        </row>
        <row r="551">
          <cell r="G551" t="str">
            <v>Устройство покрытий из плит керамогранитных размером 40х40 см</v>
          </cell>
        </row>
        <row r="552">
          <cell r="G552" t="str">
            <v>Рейки деревянные 8х18 мм</v>
          </cell>
          <cell r="H552" t="str">
            <v>м3</v>
          </cell>
          <cell r="I552">
            <v>2.7200000000000002E-3</v>
          </cell>
        </row>
        <row r="553">
          <cell r="E553" t="str">
            <v>8,3</v>
          </cell>
          <cell r="G553" t="str">
            <v>Гранит керамический многоцветный неполированный, размером 400х400х9 мм</v>
          </cell>
          <cell r="H553" t="str">
            <v>м2</v>
          </cell>
          <cell r="I553">
            <v>-27.744000000000003</v>
          </cell>
        </row>
        <row r="554">
          <cell r="G554" t="str">
            <v>Керамогранит 400х400 мм ESTIMA TR 04 матовый</v>
          </cell>
          <cell r="I554">
            <v>27.744</v>
          </cell>
        </row>
        <row r="555">
          <cell r="G555" t="str">
            <v>Разборка трубопроводов канализации из чугунных труб диаметром 50 мм</v>
          </cell>
        </row>
        <row r="556">
          <cell r="E556" t="str">
            <v>9,1</v>
          </cell>
          <cell r="G556" t="str">
            <v>Строительный мусор</v>
          </cell>
          <cell r="H556" t="str">
            <v>т</v>
          </cell>
          <cell r="I556">
            <v>7.4000000000000003E-3</v>
          </cell>
        </row>
        <row r="557">
          <cell r="G557" t="str">
            <v>Прокладка внутренних трубопроводов канализации из полипропиленовых труб диаметром 50 мм</v>
          </cell>
        </row>
        <row r="558">
          <cell r="G558" t="str">
            <v>Хомут металлический с шурупом для крепления трубопроводов диаметром 48-53 мм</v>
          </cell>
        </row>
        <row r="592">
          <cell r="G592" t="str">
            <v>Стены</v>
          </cell>
        </row>
        <row r="596">
          <cell r="E596" t="str">
            <v>1</v>
          </cell>
          <cell r="G596" t="str">
            <v>Разборка облицовки стен из керамических глазурованных плиток</v>
          </cell>
        </row>
        <row r="597">
          <cell r="E597" t="str">
            <v>2</v>
          </cell>
          <cell r="G597" t="str">
            <v>Покрытие поверхностей грунтовкой глубокого проникновения за 1 раз стен</v>
          </cell>
        </row>
        <row r="598">
          <cell r="E598" t="str">
            <v>2,1</v>
          </cell>
          <cell r="G598" t="str">
            <v>Грунтовка «Бетоконтакт», КНАУФ</v>
          </cell>
          <cell r="H598" t="str">
            <v>кг</v>
          </cell>
        </row>
        <row r="599">
          <cell r="E599" t="str">
            <v>3</v>
          </cell>
          <cell r="G599" t="str">
            <v>Сплошное выравнивание внутренних поверхностей (однослойное оштукатуривание)из сухих растворных смесей толщиной до 10 мм стен</v>
          </cell>
        </row>
        <row r="600">
          <cell r="E600" t="str">
            <v>3,1</v>
          </cell>
          <cell r="G600" t="str">
            <v>Смесь сухая для заделки швов (фуга) АТЛАС растворная для ручной работы</v>
          </cell>
          <cell r="H600" t="str">
            <v>т</v>
          </cell>
          <cell r="I600">
            <v>-0.49373</v>
          </cell>
        </row>
        <row r="601">
          <cell r="G601" t="str">
            <v>Шпатлевка Ветонит ТТ</v>
          </cell>
          <cell r="H601" t="str">
            <v>т</v>
          </cell>
        </row>
        <row r="602">
          <cell r="E602" t="str">
            <v>4</v>
          </cell>
          <cell r="G602" t="str">
            <v>Гладкая облицовка стен, столбов, пилястр и откосов (без карнизных, плинтусных и угловых плиток) без установки плиток туалетного гарнитура на цементном растворе по кирпичу и бетону</v>
          </cell>
        </row>
        <row r="603">
          <cell r="E603" t="str">
            <v>4,1</v>
          </cell>
          <cell r="G603" t="str">
            <v>Плитки керамические глазурованные для внутренней облицовки стен гладкие без завала белые</v>
          </cell>
          <cell r="H603" t="str">
            <v>м2</v>
          </cell>
          <cell r="I603">
            <v>-71.599999999999994</v>
          </cell>
        </row>
        <row r="604">
          <cell r="G604" t="str">
            <v>Керамическая плитка Kerama Marazzi Башкирия Синий 300х200х6,9 мм, глянец</v>
          </cell>
          <cell r="H604" t="str">
            <v>м2</v>
          </cell>
          <cell r="I604">
            <v>71.599999999999994</v>
          </cell>
        </row>
        <row r="605">
          <cell r="E605" t="str">
            <v>5</v>
          </cell>
          <cell r="G605" t="str">
            <v>Демонтаж перегородок стальных</v>
          </cell>
        </row>
        <row r="606">
          <cell r="E606" t="str">
            <v>6</v>
          </cell>
          <cell r="G606" t="str">
            <v>Устройство перегородок каркасно-филенчатых в санузлах</v>
          </cell>
        </row>
        <row r="607">
          <cell r="E607" t="str">
            <v>6,1</v>
          </cell>
          <cell r="G607" t="str">
            <v>Душевые перегородки из декоративного пластика по алюминиевому каркасу компании "Профперегородки"</v>
          </cell>
          <cell r="H607" t="str">
            <v>м2</v>
          </cell>
          <cell r="I607">
            <v>10.6</v>
          </cell>
        </row>
        <row r="608">
          <cell r="E608" t="str">
            <v>7</v>
          </cell>
          <cell r="G608" t="str">
            <v>Демонтаж дверных коробок в каменных стенах с отбивкой штукатурки в откосах</v>
          </cell>
        </row>
        <row r="609">
          <cell r="E609" t="str">
            <v>7,1</v>
          </cell>
          <cell r="G609" t="str">
            <v>Строительный мусор</v>
          </cell>
          <cell r="H609" t="str">
            <v>т</v>
          </cell>
          <cell r="I609">
            <v>0.21</v>
          </cell>
        </row>
        <row r="610">
          <cell r="E610" t="str">
            <v>8</v>
          </cell>
          <cell r="G610" t="str">
            <v>Снятие дверных полотен</v>
          </cell>
        </row>
        <row r="611">
          <cell r="E611" t="str">
            <v>8,1</v>
          </cell>
          <cell r="G611" t="str">
            <v>Строительный мусор</v>
          </cell>
          <cell r="H611" t="str">
            <v>т</v>
          </cell>
          <cell r="I611">
            <v>4.2479999999999997E-2</v>
          </cell>
        </row>
        <row r="612">
          <cell r="E612" t="str">
            <v>9</v>
          </cell>
          <cell r="G612" t="str">
            <v>Установка блоков из ПВХ в наружных и внутренних дверных проемах в каменных стенах площадью проема до 3 м2</v>
          </cell>
        </row>
        <row r="613">
          <cell r="E613" t="str">
            <v>10</v>
          </cell>
          <cell r="G613" t="str">
            <v>Сплошное выравнивание внутренних поверхностей (однослойное оштукатуривание)из сухих растворных смесей толщиной до 10 мм оконных и дверных откосов плоских</v>
          </cell>
        </row>
        <row r="614">
          <cell r="E614" t="str">
            <v>10,1</v>
          </cell>
          <cell r="G614" t="str">
            <v>Грунтовка «Бетоконтакт», КНАУФ</v>
          </cell>
          <cell r="H614" t="str">
            <v>кг</v>
          </cell>
          <cell r="I614">
            <v>0.51449999999999996</v>
          </cell>
        </row>
        <row r="648">
          <cell r="G648" t="str">
            <v>Сантехника и трубопроводы</v>
          </cell>
        </row>
        <row r="652">
          <cell r="E652" t="str">
            <v>1</v>
          </cell>
          <cell r="G652" t="str">
            <v>Смена смесителей с душевой сеткой</v>
          </cell>
        </row>
        <row r="653">
          <cell r="E653" t="str">
            <v>1,1</v>
          </cell>
          <cell r="G653" t="str">
            <v>Строительный мусор и масса возвратных материалов</v>
          </cell>
          <cell r="H653" t="str">
            <v>т</v>
          </cell>
          <cell r="I653">
            <v>1.0400000000000001E-2</v>
          </cell>
        </row>
        <row r="654">
          <cell r="G654" t="str">
            <v>Смесители общие для ванн и умывальников с душевой сеткой на гибком шланге, с кнопочным переключателем СМ-ВУ-ШЛР с цельнолитым корпусом</v>
          </cell>
          <cell r="H654" t="str">
            <v>компл.</v>
          </cell>
          <cell r="I654">
            <v>-4</v>
          </cell>
        </row>
        <row r="655">
          <cell r="G655" t="str">
            <v>Смесители для душа комбинированные со штангой, Vidima, "Ideal + Arma"</v>
          </cell>
          <cell r="H655" t="str">
            <v>шт.</v>
          </cell>
          <cell r="I655">
            <v>4</v>
          </cell>
        </row>
        <row r="656">
          <cell r="E656" t="str">
            <v>2</v>
          </cell>
          <cell r="G656" t="str">
            <v>Разборка трубопроводов из водогазопроводных труб диаметром до 32 мм</v>
          </cell>
        </row>
        <row r="657">
          <cell r="E657" t="str">
            <v>2,1</v>
          </cell>
          <cell r="G657" t="str">
            <v>Строительный мусор и масса возвратных материалов</v>
          </cell>
          <cell r="H657" t="str">
            <v>т</v>
          </cell>
          <cell r="I657">
            <v>2.64E-2</v>
          </cell>
        </row>
        <row r="658">
          <cell r="E658" t="str">
            <v>3</v>
          </cell>
          <cell r="G658" t="str">
            <v>Разборка трубопроводов из водогазопроводных труб диаметром до 63 мм</v>
          </cell>
        </row>
        <row r="659">
          <cell r="E659" t="str">
            <v>3,1</v>
          </cell>
          <cell r="G659" t="str">
            <v>Строительный мусор и масса возвратных материалов</v>
          </cell>
          <cell r="H659" t="str">
            <v>т</v>
          </cell>
          <cell r="I659">
            <v>7.9899999999999999E-2</v>
          </cell>
        </row>
        <row r="660">
          <cell r="E660" t="str">
            <v>4</v>
          </cell>
          <cell r="G660" t="str">
            <v>Прокладка трубопроводов водоснабжения из напорных полиэтиленовых труб наружным диаметром 20 мм</v>
          </cell>
        </row>
        <row r="661">
          <cell r="E661" t="str">
            <v>4,1</v>
          </cell>
          <cell r="G661" t="str">
            <v>Хомут металлический с шурупом для крепления трубопроводов диаметром 20-25 мм</v>
          </cell>
        </row>
        <row r="662">
          <cell r="E662" t="str">
            <v>4,2</v>
          </cell>
          <cell r="G662" t="str">
            <v>Труба ПЭ 80 SDR 11, наружный диаметр 20 мм (ГОСТ 18599-2001)</v>
          </cell>
          <cell r="H662" t="str">
            <v>10 м</v>
          </cell>
          <cell r="I662">
            <v>-1.0788</v>
          </cell>
        </row>
        <row r="663">
          <cell r="G663" t="str">
            <v>Трубы полипропиленовые (типа "Wefatherm") (PN20) армированные стекловолокном, наружным диаметром (толщиной стенки) 20х2,8 мм</v>
          </cell>
          <cell r="H663" t="str">
            <v>м</v>
          </cell>
          <cell r="I663">
            <v>12</v>
          </cell>
        </row>
        <row r="664">
          <cell r="E664" t="str">
            <v>5</v>
          </cell>
          <cell r="G664" t="str">
            <v>Прокладка трубопроводов водоснабжения из напорных полиэтиленовых труб наружным диаметром 50 мм</v>
          </cell>
        </row>
        <row r="665">
          <cell r="E665" t="str">
            <v>5,1</v>
          </cell>
          <cell r="G665" t="str">
            <v>Хомут металлический с шурупом для крепления трубопроводов диаметром 48-53 мм</v>
          </cell>
        </row>
        <row r="666">
          <cell r="E666" t="str">
            <v>5,2</v>
          </cell>
          <cell r="G666" t="str">
            <v>Труба напорная из полиэтилена PE 100 питьевая ПЭ100 SDR17, размером 50х3,0 мм (ГОСТ 18599-2001, ГОСТ Р 52134-2003)</v>
          </cell>
          <cell r="H666" t="str">
            <v>м</v>
          </cell>
          <cell r="I666">
            <v>-22.231000000000002</v>
          </cell>
        </row>
        <row r="667">
          <cell r="G667" t="str">
            <v>Трубы полипропиленовые (типа "Wefatherm") (PN20) армированные стекловолокном, наружным диаметром (толщиной стенки) 50х6,9 мм</v>
          </cell>
          <cell r="H667" t="str">
            <v>м</v>
          </cell>
          <cell r="I667">
            <v>23.5</v>
          </cell>
        </row>
        <row r="668">
          <cell r="G668" t="str">
            <v>Кран шаровый латунный BROEN BALLOFIX, полнопроходной, с обычной рукояткой, с внутренней резьбой, давлением 1,6 МПа (16 кгс/см2) и 2,5 МПа (25 кгс/см2), диаметром 50 мм, присоединение 2"х2"</v>
          </cell>
          <cell r="H668" t="str">
            <v>шт.</v>
          </cell>
          <cell r="I668">
            <v>1.9999999999999998</v>
          </cell>
        </row>
        <row r="669">
          <cell r="G669" t="str">
            <v>Гидравлическое испытание трубопроводов систем отопления, водопровода и горячего водоснабжения диаметром до 50 мм</v>
          </cell>
        </row>
        <row r="735">
          <cell r="G735" t="str">
            <v>Туалет</v>
          </cell>
        </row>
        <row r="739">
          <cell r="G739" t="str">
            <v>Потолок</v>
          </cell>
        </row>
        <row r="743">
          <cell r="E743" t="str">
            <v>1</v>
          </cell>
          <cell r="G743" t="str">
            <v>Демонтаж светильников с лампами накаливания</v>
          </cell>
        </row>
        <row r="744">
          <cell r="E744" t="str">
            <v>2</v>
          </cell>
        </row>
        <row r="745">
          <cell r="E745" t="str">
            <v>2,1</v>
          </cell>
          <cell r="G745" t="str">
            <v>Светильник светодиодный СПП-2301</v>
          </cell>
          <cell r="H745" t="str">
            <v>шт</v>
          </cell>
          <cell r="I745">
            <v>1</v>
          </cell>
        </row>
        <row r="746">
          <cell r="E746" t="str">
            <v>4</v>
          </cell>
          <cell r="G746" t="str">
            <v>Смена выключателей</v>
          </cell>
        </row>
        <row r="747">
          <cell r="E747" t="str">
            <v>4,1</v>
          </cell>
          <cell r="G747" t="str">
            <v>Выключатель одноклавишный для скрытой проводки</v>
          </cell>
          <cell r="H747" t="str">
            <v>10 шт.</v>
          </cell>
          <cell r="I747">
            <v>-0.1</v>
          </cell>
        </row>
        <row r="748">
          <cell r="E748" t="str">
            <v>4,2</v>
          </cell>
          <cell r="G748" t="str">
            <v>Выключатель одноклавишный для скрытой установки серии "ЛЕТЕН"</v>
          </cell>
          <cell r="H748" t="str">
            <v>шт.</v>
          </cell>
          <cell r="I748">
            <v>1</v>
          </cell>
        </row>
        <row r="749">
          <cell r="E749" t="str">
            <v>5</v>
          </cell>
          <cell r="G749" t="str">
            <v>Демонтаж. Провод групповой осветительных сетей в защитной оболочке или кабель двух-трехжильный по перекрытиям</v>
          </cell>
        </row>
        <row r="750">
          <cell r="E750" t="str">
            <v>6</v>
          </cell>
        </row>
        <row r="751">
          <cell r="E751" t="str">
            <v>6,1</v>
          </cell>
          <cell r="G751" t="str">
            <v>Кабель силовой с медными жилами с поливинилхлоридной изоляцией и оболочкой, не распространяющий горение, с низким дымо- и газовыделением марки ВВГнг-LS, с числом жил - 3 и сечением 1,5 мм2</v>
          </cell>
        </row>
        <row r="752">
          <cell r="E752" t="str">
            <v>7</v>
          </cell>
          <cell r="G752" t="str">
            <v>Устройство потолков реечных алюминиевых</v>
          </cell>
        </row>
        <row r="753">
          <cell r="E753" t="str">
            <v>7,1</v>
          </cell>
          <cell r="G753" t="str">
            <v>Уголок декоративный (пристенный)</v>
          </cell>
          <cell r="H753" t="str">
            <v>м</v>
          </cell>
          <cell r="I753">
            <v>4.5199999999999996</v>
          </cell>
        </row>
        <row r="754">
          <cell r="E754" t="str">
            <v>8</v>
          </cell>
          <cell r="G754" t="str">
            <v>Устройство монтажных отверстий в потолках реечных алюминиевых</v>
          </cell>
        </row>
        <row r="788">
          <cell r="G788" t="str">
            <v>Пол</v>
          </cell>
        </row>
        <row r="792">
          <cell r="G792" t="str">
            <v>Разборка покрытий полов из керамических плиток</v>
          </cell>
        </row>
        <row r="793">
          <cell r="E793" t="str">
            <v>2,1</v>
          </cell>
          <cell r="G793" t="str">
            <v>Строительный мусор</v>
          </cell>
          <cell r="H793" t="str">
            <v>т</v>
          </cell>
          <cell r="I793">
            <v>6.5519999999999995E-2</v>
          </cell>
        </row>
        <row r="794">
          <cell r="G794" t="str">
            <v>Устройство стяжек цементных толщиной 20 мм</v>
          </cell>
        </row>
        <row r="795">
          <cell r="G795" t="str">
            <v>Устройство покрытий из плит керамогранитных размером 40х40 см</v>
          </cell>
        </row>
        <row r="796">
          <cell r="G796" t="str">
            <v>Рейки деревянные 8х18 мм</v>
          </cell>
          <cell r="H796" t="str">
            <v>м3</v>
          </cell>
          <cell r="I796">
            <v>1.26E-4</v>
          </cell>
        </row>
        <row r="797">
          <cell r="G797" t="str">
            <v>Гранит керамический многоцветный неполированный, размером 400х400х9 мм</v>
          </cell>
          <cell r="H797" t="str">
            <v>м2</v>
          </cell>
          <cell r="I797">
            <v>-1.2851999999999999</v>
          </cell>
        </row>
        <row r="798">
          <cell r="G798" t="str">
            <v>Керамогранит 400х400 мм ESTIMA TR 04 матовый</v>
          </cell>
          <cell r="I798">
            <v>1.2851999999999999</v>
          </cell>
        </row>
        <row r="832">
          <cell r="G832" t="str">
            <v>Стены</v>
          </cell>
        </row>
        <row r="836">
          <cell r="E836" t="str">
            <v>1</v>
          </cell>
          <cell r="G836" t="str">
            <v>Разборка облицовки стен из керамических глазурованных плиток</v>
          </cell>
        </row>
        <row r="837">
          <cell r="E837" t="str">
            <v>2</v>
          </cell>
          <cell r="G837" t="str">
            <v>Покрытие поверхностей грунтовкой глубокого проникновения за 1 раз стен</v>
          </cell>
        </row>
        <row r="838">
          <cell r="E838" t="str">
            <v>2,1</v>
          </cell>
          <cell r="G838" t="str">
            <v>Грунтовка «Бетоконтакт», КНАУФ</v>
          </cell>
          <cell r="H838" t="str">
            <v>кг</v>
          </cell>
          <cell r="I838">
            <v>3.8850000000000002</v>
          </cell>
        </row>
        <row r="839">
          <cell r="E839" t="str">
            <v>3</v>
          </cell>
          <cell r="G839" t="str">
            <v>Сплошное выравнивание внутренних поверхностей (однослойное оштукатуривание)из сухих растворных смесей толщиной до 10 мм стен</v>
          </cell>
        </row>
        <row r="840">
          <cell r="E840" t="str">
            <v>3,1</v>
          </cell>
          <cell r="G840" t="str">
            <v>Смесь сухая для заделки швов (фуга) АТЛАС растворная для ручной работы</v>
          </cell>
          <cell r="H840" t="str">
            <v>т</v>
          </cell>
          <cell r="I840">
            <v>-0.10767</v>
          </cell>
        </row>
        <row r="841">
          <cell r="G841" t="str">
            <v>Шпатлевка Ветонит ТТ</v>
          </cell>
          <cell r="H841" t="str">
            <v>т</v>
          </cell>
          <cell r="I841">
            <v>0.10767</v>
          </cell>
        </row>
        <row r="842">
          <cell r="E842" t="str">
            <v>4</v>
          </cell>
          <cell r="G842" t="str">
            <v>Гладкая облицовка стен, столбов, пилястр и откосов (без карнизных, плинтусных и угловых плиток) без установки плиток туалетного гарнитура на цементном растворе по кирпичу и бетону</v>
          </cell>
        </row>
        <row r="843">
          <cell r="E843" t="str">
            <v>4,1</v>
          </cell>
          <cell r="G843" t="str">
            <v>Плитки керамические глазурованные для внутренней облицовки стен гладкие без завала белые</v>
          </cell>
          <cell r="H843" t="str">
            <v>м2</v>
          </cell>
          <cell r="I843">
            <v>-11.1</v>
          </cell>
        </row>
        <row r="844">
          <cell r="G844" t="str">
            <v>Керамическая плитка Kerama Marazzi Башкирия Синий 300х200х6,9 мм, глянец</v>
          </cell>
          <cell r="H844" t="str">
            <v>м2</v>
          </cell>
          <cell r="I844">
            <v>11.1</v>
          </cell>
        </row>
        <row r="845">
          <cell r="E845" t="str">
            <v>5</v>
          </cell>
          <cell r="G845" t="str">
            <v>Демонтаж дверных коробок в каменных стенах с отбивкой штукатурки в откосах</v>
          </cell>
        </row>
        <row r="846">
          <cell r="E846" t="str">
            <v>5,1</v>
          </cell>
          <cell r="G846" t="str">
            <v>Строительный мусор</v>
          </cell>
          <cell r="H846" t="str">
            <v>т</v>
          </cell>
          <cell r="I846">
            <v>0.105</v>
          </cell>
        </row>
        <row r="847">
          <cell r="E847" t="str">
            <v>6</v>
          </cell>
          <cell r="G847" t="str">
            <v>Снятие дверных полотен</v>
          </cell>
        </row>
        <row r="848">
          <cell r="E848" t="str">
            <v>6,1</v>
          </cell>
          <cell r="G848" t="str">
            <v>Строительный мусор</v>
          </cell>
          <cell r="H848" t="str">
            <v>т</v>
          </cell>
          <cell r="I848">
            <v>2.2301999999999999E-2</v>
          </cell>
        </row>
        <row r="849">
          <cell r="E849" t="str">
            <v>7</v>
          </cell>
          <cell r="G849" t="str">
            <v>Установка металлических дверных блоков в готовые проемы</v>
          </cell>
          <cell r="H849" t="str">
            <v>1 м2 проема</v>
          </cell>
          <cell r="I849">
            <v>1.89</v>
          </cell>
        </row>
        <row r="850">
          <cell r="E850" t="str">
            <v>7,1</v>
          </cell>
          <cell r="G850" t="str">
            <v>Дверь противопожарная металлическая однопольная ДПМ-01/30, размером 900х2100 мм</v>
          </cell>
          <cell r="H850" t="str">
            <v>шт.</v>
          </cell>
        </row>
        <row r="851">
          <cell r="E851" t="str">
            <v>7,2</v>
          </cell>
          <cell r="G851" t="str">
            <v>Скобяные изделия (приборы)</v>
          </cell>
          <cell r="H851" t="str">
            <v>компл.</v>
          </cell>
          <cell r="I851">
            <v>1.350001</v>
          </cell>
        </row>
        <row r="852">
          <cell r="E852" t="str">
            <v>8</v>
          </cell>
          <cell r="G852" t="str">
            <v>Сплошное выравнивание внутренних поверхностей (однослойное оштукатуривание)из сухих растворных смесей толщиной до 10 мм оконных и дверных откосов плоских</v>
          </cell>
        </row>
        <row r="853">
          <cell r="E853" t="str">
            <v>8,1</v>
          </cell>
          <cell r="G853" t="str">
            <v>Грунтовка «Бетоконтакт», КНАУФ</v>
          </cell>
          <cell r="H853" t="str">
            <v>кг</v>
          </cell>
          <cell r="I853">
            <v>0.49349999999999999</v>
          </cell>
        </row>
        <row r="854">
          <cell r="E854" t="str">
            <v>8,2</v>
          </cell>
          <cell r="G854" t="str">
            <v>Смесь сухая для заделки швов (фуга) АТЛАС растворная для ручной работы</v>
          </cell>
          <cell r="H854" t="str">
            <v>т</v>
          </cell>
          <cell r="I854">
            <v>-2.42238E-2</v>
          </cell>
        </row>
        <row r="855">
          <cell r="G855" t="str">
            <v>Шпатлевка Ветонит ТТ</v>
          </cell>
          <cell r="H855" t="str">
            <v>т</v>
          </cell>
          <cell r="I855">
            <v>2.4223999999999999E-2</v>
          </cell>
        </row>
        <row r="889">
          <cell r="G889" t="str">
            <v>Сантехника, трубопроводы</v>
          </cell>
        </row>
        <row r="893">
          <cell r="E893" t="str">
            <v>1</v>
          </cell>
          <cell r="G893" t="str">
            <v>Смена писсуаров</v>
          </cell>
        </row>
        <row r="894">
          <cell r="E894" t="str">
            <v>1,1</v>
          </cell>
          <cell r="G894" t="str">
            <v>Писсуары полуфарфоровые и фарфоровые настенные с писсуарным краном без сифона</v>
          </cell>
          <cell r="H894" t="str">
            <v>компл.</v>
          </cell>
          <cell r="I894">
            <v>-1</v>
          </cell>
        </row>
        <row r="895">
          <cell r="G895" t="str">
            <v>Писсуар JIKA KORINT 4410.0 подвесной, с внешним подводом воды</v>
          </cell>
          <cell r="I895">
            <v>1</v>
          </cell>
        </row>
        <row r="896">
          <cell r="G896" t="str">
            <v>Смывное устройство для писсуаров Е.С.А. 102111083 автоматическое</v>
          </cell>
          <cell r="I896">
            <v>1</v>
          </cell>
        </row>
        <row r="897">
          <cell r="E897" t="str">
            <v>3</v>
          </cell>
          <cell r="G897" t="str">
            <v>Разборка трубопроводов канализации из чугунных труб диаметром 50 мм</v>
          </cell>
        </row>
        <row r="898">
          <cell r="E898" t="str">
            <v>3,1</v>
          </cell>
          <cell r="G898" t="str">
            <v>Строительный мусор</v>
          </cell>
          <cell r="H898" t="str">
            <v>т</v>
          </cell>
          <cell r="I898">
            <v>7.4000000000000003E-3</v>
          </cell>
        </row>
        <row r="899">
          <cell r="E899" t="str">
            <v>4</v>
          </cell>
          <cell r="G899" t="str">
            <v>Прокладка внутренних трубопроводов канализации из полипропиленовых труб диаметром 50 мм</v>
          </cell>
        </row>
        <row r="900">
          <cell r="E900" t="str">
            <v>4,1</v>
          </cell>
          <cell r="G900" t="str">
            <v>Хомут металлический с шурупом для крепления трубопроводов диаметром 48-53 мм</v>
          </cell>
        </row>
        <row r="901">
          <cell r="E901" t="str">
            <v>5</v>
          </cell>
          <cell r="G901" t="str">
            <v>Разборка трубопроводов водоснабжения из напорных полиэтиленовых труб наружным диаметром 20 мм</v>
          </cell>
        </row>
        <row r="902">
          <cell r="E902" t="str">
            <v>6</v>
          </cell>
          <cell r="G902" t="str">
            <v>Прокладка трубопроводов водоснабжения из напорных полиэтиленовых труб наружным диаметром 20 мм</v>
          </cell>
        </row>
        <row r="903">
          <cell r="E903" t="str">
            <v>6,1</v>
          </cell>
          <cell r="G903" t="str">
            <v>Хомут металлический с шурупом для крепления трубопроводов диаметром 20-25 мм</v>
          </cell>
        </row>
        <row r="904">
          <cell r="E904" t="str">
            <v>6,2</v>
          </cell>
          <cell r="G904" t="str">
            <v>Труба ПЭ 80 SDR 11, наружный диаметр 20 мм (ГОСТ 18599-2001)</v>
          </cell>
          <cell r="H904" t="str">
            <v>10 м</v>
          </cell>
          <cell r="I904">
            <v>-0.22475000000000001</v>
          </cell>
        </row>
        <row r="905">
          <cell r="G905" t="str">
            <v>Трубы полипропиленовые (типа "Wefatherm") (PN20) армированные стекловолокном, наружным диаметром (толщиной стенки) 20х2,8 мм</v>
          </cell>
          <cell r="H905" t="str">
            <v>м</v>
          </cell>
          <cell r="I905">
            <v>2.5</v>
          </cell>
        </row>
        <row r="906">
          <cell r="G906" t="str">
            <v>Кран шаровый латунный BROEN BALLOFIX, полнопроходной с дренажом, с рукояткой типа "бабочка", с внутренней резьбой, давлением 1,6 МПа (16 кгс/см2) и 3,0 МПа (30 кгс/см2), диаметром 15 мм, присоединение 1/2"х1/2"</v>
          </cell>
          <cell r="H906" t="str">
            <v>шт.</v>
          </cell>
          <cell r="I906">
            <v>1</v>
          </cell>
        </row>
        <row r="972">
          <cell r="G972" t="str">
            <v>Отопление</v>
          </cell>
        </row>
        <row r="976">
          <cell r="E976" t="str">
            <v>1</v>
          </cell>
          <cell r="G976" t="str">
            <v>Демонтаж радиаторов весом до 160 кг</v>
          </cell>
        </row>
        <row r="977">
          <cell r="E977" t="str">
            <v>2</v>
          </cell>
          <cell r="G977" t="str">
            <v>Разборка трубопроводов из водогазопроводных труб в зданиях и сооружениях на резьбе диаметром до 32 мм</v>
          </cell>
        </row>
        <row r="978">
          <cell r="E978" t="str">
            <v>3</v>
          </cell>
          <cell r="G978" t="str">
            <v>Разборка трубопроводов из водогазопроводных труб в зданиях и сооружениях на резьбе диаметром до 50 мм</v>
          </cell>
        </row>
        <row r="979">
          <cell r="E979" t="str">
            <v>4</v>
          </cell>
          <cell r="G979" t="str">
            <v>Прокладка трубопроводов отопления из стальных водогазопроводных неоцинкованных труб диаметром 20 мм</v>
          </cell>
        </row>
        <row r="980">
          <cell r="E980" t="str">
            <v>4,1</v>
          </cell>
          <cell r="G980" t="str">
            <v>Хомут металлический с шурупом для крепления трубопроводов диаметром 20-25 мм</v>
          </cell>
        </row>
        <row r="981">
          <cell r="E981" t="str">
            <v>4,2</v>
          </cell>
          <cell r="G981" t="str">
            <v>Кран шаровый латунный BROEN BALLOFIX, полнопроходной с дренажом, с рукояткой типа "бабочка", с внутренней резьбой, давлением 1,6 МПа (16 кгс/см2) и 3,0 МПа (30 кгс/см2), диаметром 20 мм, присоединение 3/4"х3/4"</v>
          </cell>
          <cell r="H981" t="str">
            <v>шт.</v>
          </cell>
          <cell r="I981">
            <v>18</v>
          </cell>
        </row>
        <row r="982">
          <cell r="E982" t="str">
            <v>5</v>
          </cell>
          <cell r="G982" t="str">
            <v>Прокладка трубопроводов отопления из стальных водогазопроводных неоцинкованных труб диаметром 40 мм</v>
          </cell>
        </row>
        <row r="983">
          <cell r="E983" t="str">
            <v>5,1</v>
          </cell>
          <cell r="G983" t="str">
            <v>Хомут металлический с шурупом для крепления трубопроводов диаметром 40-46 мм</v>
          </cell>
        </row>
        <row r="984">
          <cell r="E984" t="str">
            <v>6</v>
          </cell>
          <cell r="G984" t="str">
            <v>Установка радиаторов чугунных</v>
          </cell>
        </row>
        <row r="985">
          <cell r="E985" t="str">
            <v>7</v>
          </cell>
          <cell r="G985" t="str">
            <v>Масляная окраска металлических поверхностей решеток, переплетов, труб диаметром менее 50 мм и т.п., количество окрасок 2</v>
          </cell>
        </row>
        <row r="986">
          <cell r="E986" t="str">
            <v>8</v>
          </cell>
          <cell r="G986" t="str">
            <v>Гидравлическое испытание трубопроводов систем отопления, водопровода и горячего водоснабжения диаметром до 50 мм</v>
          </cell>
        </row>
        <row r="1020">
          <cell r="G1020" t="str">
            <v>Пожарная сигнализация</v>
          </cell>
        </row>
        <row r="1024">
          <cell r="E1024" t="str">
            <v>1</v>
          </cell>
          <cell r="G1024" t="str">
            <v>Демонтаж. Извещатель ПС автоматический дымовой, фотоэлектрический, радиоизотопный, световой в нормальном исполнении</v>
          </cell>
          <cell r="H1024" t="str">
            <v>1  ШТ.</v>
          </cell>
          <cell r="I1024">
            <v>5</v>
          </cell>
        </row>
        <row r="1025">
          <cell r="E1025" t="str">
            <v>2</v>
          </cell>
          <cell r="G1025" t="str">
            <v>Извещатель ПС автоматический дымовой, фотоэлектрический, радиоизотопный, световой в нормальном исполнении (без стоимости материалов)</v>
          </cell>
          <cell r="H1025" t="str">
            <v>1  ШТ.</v>
          </cell>
          <cell r="I1025">
            <v>5</v>
          </cell>
        </row>
        <row r="1026">
          <cell r="E1026" t="str">
            <v>3</v>
          </cell>
          <cell r="G1026" t="str">
            <v>Демонтаж. Прокладка труб гофрированных ПВХ для защиты проводов и кабелей</v>
          </cell>
        </row>
        <row r="1027">
          <cell r="E1027" t="str">
            <v>4</v>
          </cell>
          <cell r="G1027" t="str">
            <v>Прокладка труб гофрированных ПВХ для защиты проводов и кабелей ( без стоимости материалов)</v>
          </cell>
        </row>
        <row r="1061">
          <cell r="G1061" t="str">
            <v>Прочие</v>
          </cell>
        </row>
        <row r="1065">
          <cell r="E1065" t="str">
            <v>1</v>
          </cell>
          <cell r="G1065" t="str">
            <v>Погрузка при автомобильных перевозках мусора строительного с погрузкой вручную</v>
          </cell>
          <cell r="H1065" t="str">
            <v>1 т груза</v>
          </cell>
          <cell r="I1065">
            <v>7.91</v>
          </cell>
        </row>
        <row r="1066">
          <cell r="E1066" t="str">
            <v>2</v>
          </cell>
          <cell r="G1066" t="str">
            <v>Перевозка грузов I класса автомобилями-самосвалами грузоподъемностью 10 т работающих вне карьера на расстояние до 30 км</v>
          </cell>
          <cell r="H1066" t="str">
            <v>1 т груза</v>
          </cell>
          <cell r="I1066">
            <v>7.91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280"/>
  <sheetViews>
    <sheetView tabSelected="1" topLeftCell="A262" zoomScale="85" zoomScaleNormal="85" workbookViewId="0">
      <selection sqref="A1:XFD1048576"/>
    </sheetView>
  </sheetViews>
  <sheetFormatPr defaultRowHeight="15"/>
  <cols>
    <col min="1" max="1" width="6.7109375" customWidth="1"/>
    <col min="2" max="2" width="75.7109375" customWidth="1"/>
    <col min="3" max="3" width="14.140625" customWidth="1"/>
    <col min="4" max="4" width="13.28515625" customWidth="1"/>
    <col min="5" max="5" width="20.140625" customWidth="1"/>
    <col min="30" max="30" width="114.7109375" customWidth="1"/>
    <col min="31" max="31" width="129.7109375" customWidth="1"/>
    <col min="257" max="257" width="6.7109375" customWidth="1"/>
    <col min="258" max="258" width="75.7109375" customWidth="1"/>
    <col min="259" max="259" width="14.140625" customWidth="1"/>
    <col min="260" max="260" width="13.28515625" customWidth="1"/>
    <col min="261" max="261" width="20.140625" customWidth="1"/>
    <col min="286" max="286" width="114.7109375" customWidth="1"/>
    <col min="287" max="287" width="129.7109375" customWidth="1"/>
    <col min="513" max="513" width="6.7109375" customWidth="1"/>
    <col min="514" max="514" width="75.7109375" customWidth="1"/>
    <col min="515" max="515" width="14.140625" customWidth="1"/>
    <col min="516" max="516" width="13.28515625" customWidth="1"/>
    <col min="517" max="517" width="20.140625" customWidth="1"/>
    <col min="542" max="542" width="114.7109375" customWidth="1"/>
    <col min="543" max="543" width="129.7109375" customWidth="1"/>
    <col min="769" max="769" width="6.7109375" customWidth="1"/>
    <col min="770" max="770" width="75.7109375" customWidth="1"/>
    <col min="771" max="771" width="14.140625" customWidth="1"/>
    <col min="772" max="772" width="13.28515625" customWidth="1"/>
    <col min="773" max="773" width="20.140625" customWidth="1"/>
    <col min="798" max="798" width="114.7109375" customWidth="1"/>
    <col min="799" max="799" width="129.7109375" customWidth="1"/>
    <col min="1025" max="1025" width="6.7109375" customWidth="1"/>
    <col min="1026" max="1026" width="75.7109375" customWidth="1"/>
    <col min="1027" max="1027" width="14.140625" customWidth="1"/>
    <col min="1028" max="1028" width="13.28515625" customWidth="1"/>
    <col min="1029" max="1029" width="20.140625" customWidth="1"/>
    <col min="1054" max="1054" width="114.7109375" customWidth="1"/>
    <col min="1055" max="1055" width="129.7109375" customWidth="1"/>
    <col min="1281" max="1281" width="6.7109375" customWidth="1"/>
    <col min="1282" max="1282" width="75.7109375" customWidth="1"/>
    <col min="1283" max="1283" width="14.140625" customWidth="1"/>
    <col min="1284" max="1284" width="13.28515625" customWidth="1"/>
    <col min="1285" max="1285" width="20.140625" customWidth="1"/>
    <col min="1310" max="1310" width="114.7109375" customWidth="1"/>
    <col min="1311" max="1311" width="129.7109375" customWidth="1"/>
    <col min="1537" max="1537" width="6.7109375" customWidth="1"/>
    <col min="1538" max="1538" width="75.7109375" customWidth="1"/>
    <col min="1539" max="1539" width="14.140625" customWidth="1"/>
    <col min="1540" max="1540" width="13.28515625" customWidth="1"/>
    <col min="1541" max="1541" width="20.140625" customWidth="1"/>
    <col min="1566" max="1566" width="114.7109375" customWidth="1"/>
    <col min="1567" max="1567" width="129.7109375" customWidth="1"/>
    <col min="1793" max="1793" width="6.7109375" customWidth="1"/>
    <col min="1794" max="1794" width="75.7109375" customWidth="1"/>
    <col min="1795" max="1795" width="14.140625" customWidth="1"/>
    <col min="1796" max="1796" width="13.28515625" customWidth="1"/>
    <col min="1797" max="1797" width="20.140625" customWidth="1"/>
    <col min="1822" max="1822" width="114.7109375" customWidth="1"/>
    <col min="1823" max="1823" width="129.7109375" customWidth="1"/>
    <col min="2049" max="2049" width="6.7109375" customWidth="1"/>
    <col min="2050" max="2050" width="75.7109375" customWidth="1"/>
    <col min="2051" max="2051" width="14.140625" customWidth="1"/>
    <col min="2052" max="2052" width="13.28515625" customWidth="1"/>
    <col min="2053" max="2053" width="20.140625" customWidth="1"/>
    <col min="2078" max="2078" width="114.7109375" customWidth="1"/>
    <col min="2079" max="2079" width="129.7109375" customWidth="1"/>
    <col min="2305" max="2305" width="6.7109375" customWidth="1"/>
    <col min="2306" max="2306" width="75.7109375" customWidth="1"/>
    <col min="2307" max="2307" width="14.140625" customWidth="1"/>
    <col min="2308" max="2308" width="13.28515625" customWidth="1"/>
    <col min="2309" max="2309" width="20.140625" customWidth="1"/>
    <col min="2334" max="2334" width="114.7109375" customWidth="1"/>
    <col min="2335" max="2335" width="129.7109375" customWidth="1"/>
    <col min="2561" max="2561" width="6.7109375" customWidth="1"/>
    <col min="2562" max="2562" width="75.7109375" customWidth="1"/>
    <col min="2563" max="2563" width="14.140625" customWidth="1"/>
    <col min="2564" max="2564" width="13.28515625" customWidth="1"/>
    <col min="2565" max="2565" width="20.140625" customWidth="1"/>
    <col min="2590" max="2590" width="114.7109375" customWidth="1"/>
    <col min="2591" max="2591" width="129.7109375" customWidth="1"/>
    <col min="2817" max="2817" width="6.7109375" customWidth="1"/>
    <col min="2818" max="2818" width="75.7109375" customWidth="1"/>
    <col min="2819" max="2819" width="14.140625" customWidth="1"/>
    <col min="2820" max="2820" width="13.28515625" customWidth="1"/>
    <col min="2821" max="2821" width="20.140625" customWidth="1"/>
    <col min="2846" max="2846" width="114.7109375" customWidth="1"/>
    <col min="2847" max="2847" width="129.7109375" customWidth="1"/>
    <col min="3073" max="3073" width="6.7109375" customWidth="1"/>
    <col min="3074" max="3074" width="75.7109375" customWidth="1"/>
    <col min="3075" max="3075" width="14.140625" customWidth="1"/>
    <col min="3076" max="3076" width="13.28515625" customWidth="1"/>
    <col min="3077" max="3077" width="20.140625" customWidth="1"/>
    <col min="3102" max="3102" width="114.7109375" customWidth="1"/>
    <col min="3103" max="3103" width="129.7109375" customWidth="1"/>
    <col min="3329" max="3329" width="6.7109375" customWidth="1"/>
    <col min="3330" max="3330" width="75.7109375" customWidth="1"/>
    <col min="3331" max="3331" width="14.140625" customWidth="1"/>
    <col min="3332" max="3332" width="13.28515625" customWidth="1"/>
    <col min="3333" max="3333" width="20.140625" customWidth="1"/>
    <col min="3358" max="3358" width="114.7109375" customWidth="1"/>
    <col min="3359" max="3359" width="129.7109375" customWidth="1"/>
    <col min="3585" max="3585" width="6.7109375" customWidth="1"/>
    <col min="3586" max="3586" width="75.7109375" customWidth="1"/>
    <col min="3587" max="3587" width="14.140625" customWidth="1"/>
    <col min="3588" max="3588" width="13.28515625" customWidth="1"/>
    <col min="3589" max="3589" width="20.140625" customWidth="1"/>
    <col min="3614" max="3614" width="114.7109375" customWidth="1"/>
    <col min="3615" max="3615" width="129.7109375" customWidth="1"/>
    <col min="3841" max="3841" width="6.7109375" customWidth="1"/>
    <col min="3842" max="3842" width="75.7109375" customWidth="1"/>
    <col min="3843" max="3843" width="14.140625" customWidth="1"/>
    <col min="3844" max="3844" width="13.28515625" customWidth="1"/>
    <col min="3845" max="3845" width="20.140625" customWidth="1"/>
    <col min="3870" max="3870" width="114.7109375" customWidth="1"/>
    <col min="3871" max="3871" width="129.7109375" customWidth="1"/>
    <col min="4097" max="4097" width="6.7109375" customWidth="1"/>
    <col min="4098" max="4098" width="75.7109375" customWidth="1"/>
    <col min="4099" max="4099" width="14.140625" customWidth="1"/>
    <col min="4100" max="4100" width="13.28515625" customWidth="1"/>
    <col min="4101" max="4101" width="20.140625" customWidth="1"/>
    <col min="4126" max="4126" width="114.7109375" customWidth="1"/>
    <col min="4127" max="4127" width="129.7109375" customWidth="1"/>
    <col min="4353" max="4353" width="6.7109375" customWidth="1"/>
    <col min="4354" max="4354" width="75.7109375" customWidth="1"/>
    <col min="4355" max="4355" width="14.140625" customWidth="1"/>
    <col min="4356" max="4356" width="13.28515625" customWidth="1"/>
    <col min="4357" max="4357" width="20.140625" customWidth="1"/>
    <col min="4382" max="4382" width="114.7109375" customWidth="1"/>
    <col min="4383" max="4383" width="129.7109375" customWidth="1"/>
    <col min="4609" max="4609" width="6.7109375" customWidth="1"/>
    <col min="4610" max="4610" width="75.7109375" customWidth="1"/>
    <col min="4611" max="4611" width="14.140625" customWidth="1"/>
    <col min="4612" max="4612" width="13.28515625" customWidth="1"/>
    <col min="4613" max="4613" width="20.140625" customWidth="1"/>
    <col min="4638" max="4638" width="114.7109375" customWidth="1"/>
    <col min="4639" max="4639" width="129.7109375" customWidth="1"/>
    <col min="4865" max="4865" width="6.7109375" customWidth="1"/>
    <col min="4866" max="4866" width="75.7109375" customWidth="1"/>
    <col min="4867" max="4867" width="14.140625" customWidth="1"/>
    <col min="4868" max="4868" width="13.28515625" customWidth="1"/>
    <col min="4869" max="4869" width="20.140625" customWidth="1"/>
    <col min="4894" max="4894" width="114.7109375" customWidth="1"/>
    <col min="4895" max="4895" width="129.7109375" customWidth="1"/>
    <col min="5121" max="5121" width="6.7109375" customWidth="1"/>
    <col min="5122" max="5122" width="75.7109375" customWidth="1"/>
    <col min="5123" max="5123" width="14.140625" customWidth="1"/>
    <col min="5124" max="5124" width="13.28515625" customWidth="1"/>
    <col min="5125" max="5125" width="20.140625" customWidth="1"/>
    <col min="5150" max="5150" width="114.7109375" customWidth="1"/>
    <col min="5151" max="5151" width="129.7109375" customWidth="1"/>
    <col min="5377" max="5377" width="6.7109375" customWidth="1"/>
    <col min="5378" max="5378" width="75.7109375" customWidth="1"/>
    <col min="5379" max="5379" width="14.140625" customWidth="1"/>
    <col min="5380" max="5380" width="13.28515625" customWidth="1"/>
    <col min="5381" max="5381" width="20.140625" customWidth="1"/>
    <col min="5406" max="5406" width="114.7109375" customWidth="1"/>
    <col min="5407" max="5407" width="129.7109375" customWidth="1"/>
    <col min="5633" max="5633" width="6.7109375" customWidth="1"/>
    <col min="5634" max="5634" width="75.7109375" customWidth="1"/>
    <col min="5635" max="5635" width="14.140625" customWidth="1"/>
    <col min="5636" max="5636" width="13.28515625" customWidth="1"/>
    <col min="5637" max="5637" width="20.140625" customWidth="1"/>
    <col min="5662" max="5662" width="114.7109375" customWidth="1"/>
    <col min="5663" max="5663" width="129.7109375" customWidth="1"/>
    <col min="5889" max="5889" width="6.7109375" customWidth="1"/>
    <col min="5890" max="5890" width="75.7109375" customWidth="1"/>
    <col min="5891" max="5891" width="14.140625" customWidth="1"/>
    <col min="5892" max="5892" width="13.28515625" customWidth="1"/>
    <col min="5893" max="5893" width="20.140625" customWidth="1"/>
    <col min="5918" max="5918" width="114.7109375" customWidth="1"/>
    <col min="5919" max="5919" width="129.7109375" customWidth="1"/>
    <col min="6145" max="6145" width="6.7109375" customWidth="1"/>
    <col min="6146" max="6146" width="75.7109375" customWidth="1"/>
    <col min="6147" max="6147" width="14.140625" customWidth="1"/>
    <col min="6148" max="6148" width="13.28515625" customWidth="1"/>
    <col min="6149" max="6149" width="20.140625" customWidth="1"/>
    <col min="6174" max="6174" width="114.7109375" customWidth="1"/>
    <col min="6175" max="6175" width="129.7109375" customWidth="1"/>
    <col min="6401" max="6401" width="6.7109375" customWidth="1"/>
    <col min="6402" max="6402" width="75.7109375" customWidth="1"/>
    <col min="6403" max="6403" width="14.140625" customWidth="1"/>
    <col min="6404" max="6404" width="13.28515625" customWidth="1"/>
    <col min="6405" max="6405" width="20.140625" customWidth="1"/>
    <col min="6430" max="6430" width="114.7109375" customWidth="1"/>
    <col min="6431" max="6431" width="129.7109375" customWidth="1"/>
    <col min="6657" max="6657" width="6.7109375" customWidth="1"/>
    <col min="6658" max="6658" width="75.7109375" customWidth="1"/>
    <col min="6659" max="6659" width="14.140625" customWidth="1"/>
    <col min="6660" max="6660" width="13.28515625" customWidth="1"/>
    <col min="6661" max="6661" width="20.140625" customWidth="1"/>
    <col min="6686" max="6686" width="114.7109375" customWidth="1"/>
    <col min="6687" max="6687" width="129.7109375" customWidth="1"/>
    <col min="6913" max="6913" width="6.7109375" customWidth="1"/>
    <col min="6914" max="6914" width="75.7109375" customWidth="1"/>
    <col min="6915" max="6915" width="14.140625" customWidth="1"/>
    <col min="6916" max="6916" width="13.28515625" customWidth="1"/>
    <col min="6917" max="6917" width="20.140625" customWidth="1"/>
    <col min="6942" max="6942" width="114.7109375" customWidth="1"/>
    <col min="6943" max="6943" width="129.7109375" customWidth="1"/>
    <col min="7169" max="7169" width="6.7109375" customWidth="1"/>
    <col min="7170" max="7170" width="75.7109375" customWidth="1"/>
    <col min="7171" max="7171" width="14.140625" customWidth="1"/>
    <col min="7172" max="7172" width="13.28515625" customWidth="1"/>
    <col min="7173" max="7173" width="20.140625" customWidth="1"/>
    <col min="7198" max="7198" width="114.7109375" customWidth="1"/>
    <col min="7199" max="7199" width="129.7109375" customWidth="1"/>
    <col min="7425" max="7425" width="6.7109375" customWidth="1"/>
    <col min="7426" max="7426" width="75.7109375" customWidth="1"/>
    <col min="7427" max="7427" width="14.140625" customWidth="1"/>
    <col min="7428" max="7428" width="13.28515625" customWidth="1"/>
    <col min="7429" max="7429" width="20.140625" customWidth="1"/>
    <col min="7454" max="7454" width="114.7109375" customWidth="1"/>
    <col min="7455" max="7455" width="129.7109375" customWidth="1"/>
    <col min="7681" max="7681" width="6.7109375" customWidth="1"/>
    <col min="7682" max="7682" width="75.7109375" customWidth="1"/>
    <col min="7683" max="7683" width="14.140625" customWidth="1"/>
    <col min="7684" max="7684" width="13.28515625" customWidth="1"/>
    <col min="7685" max="7685" width="20.140625" customWidth="1"/>
    <col min="7710" max="7710" width="114.7109375" customWidth="1"/>
    <col min="7711" max="7711" width="129.7109375" customWidth="1"/>
    <col min="7937" max="7937" width="6.7109375" customWidth="1"/>
    <col min="7938" max="7938" width="75.7109375" customWidth="1"/>
    <col min="7939" max="7939" width="14.140625" customWidth="1"/>
    <col min="7940" max="7940" width="13.28515625" customWidth="1"/>
    <col min="7941" max="7941" width="20.140625" customWidth="1"/>
    <col min="7966" max="7966" width="114.7109375" customWidth="1"/>
    <col min="7967" max="7967" width="129.7109375" customWidth="1"/>
    <col min="8193" max="8193" width="6.7109375" customWidth="1"/>
    <col min="8194" max="8194" width="75.7109375" customWidth="1"/>
    <col min="8195" max="8195" width="14.140625" customWidth="1"/>
    <col min="8196" max="8196" width="13.28515625" customWidth="1"/>
    <col min="8197" max="8197" width="20.140625" customWidth="1"/>
    <col min="8222" max="8222" width="114.7109375" customWidth="1"/>
    <col min="8223" max="8223" width="129.7109375" customWidth="1"/>
    <col min="8449" max="8449" width="6.7109375" customWidth="1"/>
    <col min="8450" max="8450" width="75.7109375" customWidth="1"/>
    <col min="8451" max="8451" width="14.140625" customWidth="1"/>
    <col min="8452" max="8452" width="13.28515625" customWidth="1"/>
    <col min="8453" max="8453" width="20.140625" customWidth="1"/>
    <col min="8478" max="8478" width="114.7109375" customWidth="1"/>
    <col min="8479" max="8479" width="129.7109375" customWidth="1"/>
    <col min="8705" max="8705" width="6.7109375" customWidth="1"/>
    <col min="8706" max="8706" width="75.7109375" customWidth="1"/>
    <col min="8707" max="8707" width="14.140625" customWidth="1"/>
    <col min="8708" max="8708" width="13.28515625" customWidth="1"/>
    <col min="8709" max="8709" width="20.140625" customWidth="1"/>
    <col min="8734" max="8734" width="114.7109375" customWidth="1"/>
    <col min="8735" max="8735" width="129.7109375" customWidth="1"/>
    <col min="8961" max="8961" width="6.7109375" customWidth="1"/>
    <col min="8962" max="8962" width="75.7109375" customWidth="1"/>
    <col min="8963" max="8963" width="14.140625" customWidth="1"/>
    <col min="8964" max="8964" width="13.28515625" customWidth="1"/>
    <col min="8965" max="8965" width="20.140625" customWidth="1"/>
    <col min="8990" max="8990" width="114.7109375" customWidth="1"/>
    <col min="8991" max="8991" width="129.7109375" customWidth="1"/>
    <col min="9217" max="9217" width="6.7109375" customWidth="1"/>
    <col min="9218" max="9218" width="75.7109375" customWidth="1"/>
    <col min="9219" max="9219" width="14.140625" customWidth="1"/>
    <col min="9220" max="9220" width="13.28515625" customWidth="1"/>
    <col min="9221" max="9221" width="20.140625" customWidth="1"/>
    <col min="9246" max="9246" width="114.7109375" customWidth="1"/>
    <col min="9247" max="9247" width="129.7109375" customWidth="1"/>
    <col min="9473" max="9473" width="6.7109375" customWidth="1"/>
    <col min="9474" max="9474" width="75.7109375" customWidth="1"/>
    <col min="9475" max="9475" width="14.140625" customWidth="1"/>
    <col min="9476" max="9476" width="13.28515625" customWidth="1"/>
    <col min="9477" max="9477" width="20.140625" customWidth="1"/>
    <col min="9502" max="9502" width="114.7109375" customWidth="1"/>
    <col min="9503" max="9503" width="129.7109375" customWidth="1"/>
    <col min="9729" max="9729" width="6.7109375" customWidth="1"/>
    <col min="9730" max="9730" width="75.7109375" customWidth="1"/>
    <col min="9731" max="9731" width="14.140625" customWidth="1"/>
    <col min="9732" max="9732" width="13.28515625" customWidth="1"/>
    <col min="9733" max="9733" width="20.140625" customWidth="1"/>
    <col min="9758" max="9758" width="114.7109375" customWidth="1"/>
    <col min="9759" max="9759" width="129.7109375" customWidth="1"/>
    <col min="9985" max="9985" width="6.7109375" customWidth="1"/>
    <col min="9986" max="9986" width="75.7109375" customWidth="1"/>
    <col min="9987" max="9987" width="14.140625" customWidth="1"/>
    <col min="9988" max="9988" width="13.28515625" customWidth="1"/>
    <col min="9989" max="9989" width="20.140625" customWidth="1"/>
    <col min="10014" max="10014" width="114.7109375" customWidth="1"/>
    <col min="10015" max="10015" width="129.7109375" customWidth="1"/>
    <col min="10241" max="10241" width="6.7109375" customWidth="1"/>
    <col min="10242" max="10242" width="75.7109375" customWidth="1"/>
    <col min="10243" max="10243" width="14.140625" customWidth="1"/>
    <col min="10244" max="10244" width="13.28515625" customWidth="1"/>
    <col min="10245" max="10245" width="20.140625" customWidth="1"/>
    <col min="10270" max="10270" width="114.7109375" customWidth="1"/>
    <col min="10271" max="10271" width="129.7109375" customWidth="1"/>
    <col min="10497" max="10497" width="6.7109375" customWidth="1"/>
    <col min="10498" max="10498" width="75.7109375" customWidth="1"/>
    <col min="10499" max="10499" width="14.140625" customWidth="1"/>
    <col min="10500" max="10500" width="13.28515625" customWidth="1"/>
    <col min="10501" max="10501" width="20.140625" customWidth="1"/>
    <col min="10526" max="10526" width="114.7109375" customWidth="1"/>
    <col min="10527" max="10527" width="129.7109375" customWidth="1"/>
    <col min="10753" max="10753" width="6.7109375" customWidth="1"/>
    <col min="10754" max="10754" width="75.7109375" customWidth="1"/>
    <col min="10755" max="10755" width="14.140625" customWidth="1"/>
    <col min="10756" max="10756" width="13.28515625" customWidth="1"/>
    <col min="10757" max="10757" width="20.140625" customWidth="1"/>
    <col min="10782" max="10782" width="114.7109375" customWidth="1"/>
    <col min="10783" max="10783" width="129.7109375" customWidth="1"/>
    <col min="11009" max="11009" width="6.7109375" customWidth="1"/>
    <col min="11010" max="11010" width="75.7109375" customWidth="1"/>
    <col min="11011" max="11011" width="14.140625" customWidth="1"/>
    <col min="11012" max="11012" width="13.28515625" customWidth="1"/>
    <col min="11013" max="11013" width="20.140625" customWidth="1"/>
    <col min="11038" max="11038" width="114.7109375" customWidth="1"/>
    <col min="11039" max="11039" width="129.7109375" customWidth="1"/>
    <col min="11265" max="11265" width="6.7109375" customWidth="1"/>
    <col min="11266" max="11266" width="75.7109375" customWidth="1"/>
    <col min="11267" max="11267" width="14.140625" customWidth="1"/>
    <col min="11268" max="11268" width="13.28515625" customWidth="1"/>
    <col min="11269" max="11269" width="20.140625" customWidth="1"/>
    <col min="11294" max="11294" width="114.7109375" customWidth="1"/>
    <col min="11295" max="11295" width="129.7109375" customWidth="1"/>
    <col min="11521" max="11521" width="6.7109375" customWidth="1"/>
    <col min="11522" max="11522" width="75.7109375" customWidth="1"/>
    <col min="11523" max="11523" width="14.140625" customWidth="1"/>
    <col min="11524" max="11524" width="13.28515625" customWidth="1"/>
    <col min="11525" max="11525" width="20.140625" customWidth="1"/>
    <col min="11550" max="11550" width="114.7109375" customWidth="1"/>
    <col min="11551" max="11551" width="129.7109375" customWidth="1"/>
    <col min="11777" max="11777" width="6.7109375" customWidth="1"/>
    <col min="11778" max="11778" width="75.7109375" customWidth="1"/>
    <col min="11779" max="11779" width="14.140625" customWidth="1"/>
    <col min="11780" max="11780" width="13.28515625" customWidth="1"/>
    <col min="11781" max="11781" width="20.140625" customWidth="1"/>
    <col min="11806" max="11806" width="114.7109375" customWidth="1"/>
    <col min="11807" max="11807" width="129.7109375" customWidth="1"/>
    <col min="12033" max="12033" width="6.7109375" customWidth="1"/>
    <col min="12034" max="12034" width="75.7109375" customWidth="1"/>
    <col min="12035" max="12035" width="14.140625" customWidth="1"/>
    <col min="12036" max="12036" width="13.28515625" customWidth="1"/>
    <col min="12037" max="12037" width="20.140625" customWidth="1"/>
    <col min="12062" max="12062" width="114.7109375" customWidth="1"/>
    <col min="12063" max="12063" width="129.7109375" customWidth="1"/>
    <col min="12289" max="12289" width="6.7109375" customWidth="1"/>
    <col min="12290" max="12290" width="75.7109375" customWidth="1"/>
    <col min="12291" max="12291" width="14.140625" customWidth="1"/>
    <col min="12292" max="12292" width="13.28515625" customWidth="1"/>
    <col min="12293" max="12293" width="20.140625" customWidth="1"/>
    <col min="12318" max="12318" width="114.7109375" customWidth="1"/>
    <col min="12319" max="12319" width="129.7109375" customWidth="1"/>
    <col min="12545" max="12545" width="6.7109375" customWidth="1"/>
    <col min="12546" max="12546" width="75.7109375" customWidth="1"/>
    <col min="12547" max="12547" width="14.140625" customWidth="1"/>
    <col min="12548" max="12548" width="13.28515625" customWidth="1"/>
    <col min="12549" max="12549" width="20.140625" customWidth="1"/>
    <col min="12574" max="12574" width="114.7109375" customWidth="1"/>
    <col min="12575" max="12575" width="129.7109375" customWidth="1"/>
    <col min="12801" max="12801" width="6.7109375" customWidth="1"/>
    <col min="12802" max="12802" width="75.7109375" customWidth="1"/>
    <col min="12803" max="12803" width="14.140625" customWidth="1"/>
    <col min="12804" max="12804" width="13.28515625" customWidth="1"/>
    <col min="12805" max="12805" width="20.140625" customWidth="1"/>
    <col min="12830" max="12830" width="114.7109375" customWidth="1"/>
    <col min="12831" max="12831" width="129.7109375" customWidth="1"/>
    <col min="13057" max="13057" width="6.7109375" customWidth="1"/>
    <col min="13058" max="13058" width="75.7109375" customWidth="1"/>
    <col min="13059" max="13059" width="14.140625" customWidth="1"/>
    <col min="13060" max="13060" width="13.28515625" customWidth="1"/>
    <col min="13061" max="13061" width="20.140625" customWidth="1"/>
    <col min="13086" max="13086" width="114.7109375" customWidth="1"/>
    <col min="13087" max="13087" width="129.7109375" customWidth="1"/>
    <col min="13313" max="13313" width="6.7109375" customWidth="1"/>
    <col min="13314" max="13314" width="75.7109375" customWidth="1"/>
    <col min="13315" max="13315" width="14.140625" customWidth="1"/>
    <col min="13316" max="13316" width="13.28515625" customWidth="1"/>
    <col min="13317" max="13317" width="20.140625" customWidth="1"/>
    <col min="13342" max="13342" width="114.7109375" customWidth="1"/>
    <col min="13343" max="13343" width="129.7109375" customWidth="1"/>
    <col min="13569" max="13569" width="6.7109375" customWidth="1"/>
    <col min="13570" max="13570" width="75.7109375" customWidth="1"/>
    <col min="13571" max="13571" width="14.140625" customWidth="1"/>
    <col min="13572" max="13572" width="13.28515625" customWidth="1"/>
    <col min="13573" max="13573" width="20.140625" customWidth="1"/>
    <col min="13598" max="13598" width="114.7109375" customWidth="1"/>
    <col min="13599" max="13599" width="129.7109375" customWidth="1"/>
    <col min="13825" max="13825" width="6.7109375" customWidth="1"/>
    <col min="13826" max="13826" width="75.7109375" customWidth="1"/>
    <col min="13827" max="13827" width="14.140625" customWidth="1"/>
    <col min="13828" max="13828" width="13.28515625" customWidth="1"/>
    <col min="13829" max="13829" width="20.140625" customWidth="1"/>
    <col min="13854" max="13854" width="114.7109375" customWidth="1"/>
    <col min="13855" max="13855" width="129.7109375" customWidth="1"/>
    <col min="14081" max="14081" width="6.7109375" customWidth="1"/>
    <col min="14082" max="14082" width="75.7109375" customWidth="1"/>
    <col min="14083" max="14083" width="14.140625" customWidth="1"/>
    <col min="14084" max="14084" width="13.28515625" customWidth="1"/>
    <col min="14085" max="14085" width="20.140625" customWidth="1"/>
    <col min="14110" max="14110" width="114.7109375" customWidth="1"/>
    <col min="14111" max="14111" width="129.7109375" customWidth="1"/>
    <col min="14337" max="14337" width="6.7109375" customWidth="1"/>
    <col min="14338" max="14338" width="75.7109375" customWidth="1"/>
    <col min="14339" max="14339" width="14.140625" customWidth="1"/>
    <col min="14340" max="14340" width="13.28515625" customWidth="1"/>
    <col min="14341" max="14341" width="20.140625" customWidth="1"/>
    <col min="14366" max="14366" width="114.7109375" customWidth="1"/>
    <col min="14367" max="14367" width="129.7109375" customWidth="1"/>
    <col min="14593" max="14593" width="6.7109375" customWidth="1"/>
    <col min="14594" max="14594" width="75.7109375" customWidth="1"/>
    <col min="14595" max="14595" width="14.140625" customWidth="1"/>
    <col min="14596" max="14596" width="13.28515625" customWidth="1"/>
    <col min="14597" max="14597" width="20.140625" customWidth="1"/>
    <col min="14622" max="14622" width="114.7109375" customWidth="1"/>
    <col min="14623" max="14623" width="129.7109375" customWidth="1"/>
    <col min="14849" max="14849" width="6.7109375" customWidth="1"/>
    <col min="14850" max="14850" width="75.7109375" customWidth="1"/>
    <col min="14851" max="14851" width="14.140625" customWidth="1"/>
    <col min="14852" max="14852" width="13.28515625" customWidth="1"/>
    <col min="14853" max="14853" width="20.140625" customWidth="1"/>
    <col min="14878" max="14878" width="114.7109375" customWidth="1"/>
    <col min="14879" max="14879" width="129.7109375" customWidth="1"/>
    <col min="15105" max="15105" width="6.7109375" customWidth="1"/>
    <col min="15106" max="15106" width="75.7109375" customWidth="1"/>
    <col min="15107" max="15107" width="14.140625" customWidth="1"/>
    <col min="15108" max="15108" width="13.28515625" customWidth="1"/>
    <col min="15109" max="15109" width="20.140625" customWidth="1"/>
    <col min="15134" max="15134" width="114.7109375" customWidth="1"/>
    <col min="15135" max="15135" width="129.7109375" customWidth="1"/>
    <col min="15361" max="15361" width="6.7109375" customWidth="1"/>
    <col min="15362" max="15362" width="75.7109375" customWidth="1"/>
    <col min="15363" max="15363" width="14.140625" customWidth="1"/>
    <col min="15364" max="15364" width="13.28515625" customWidth="1"/>
    <col min="15365" max="15365" width="20.140625" customWidth="1"/>
    <col min="15390" max="15390" width="114.7109375" customWidth="1"/>
    <col min="15391" max="15391" width="129.7109375" customWidth="1"/>
    <col min="15617" max="15617" width="6.7109375" customWidth="1"/>
    <col min="15618" max="15618" width="75.7109375" customWidth="1"/>
    <col min="15619" max="15619" width="14.140625" customWidth="1"/>
    <col min="15620" max="15620" width="13.28515625" customWidth="1"/>
    <col min="15621" max="15621" width="20.140625" customWidth="1"/>
    <col min="15646" max="15646" width="114.7109375" customWidth="1"/>
    <col min="15647" max="15647" width="129.7109375" customWidth="1"/>
    <col min="15873" max="15873" width="6.7109375" customWidth="1"/>
    <col min="15874" max="15874" width="75.7109375" customWidth="1"/>
    <col min="15875" max="15875" width="14.140625" customWidth="1"/>
    <col min="15876" max="15876" width="13.28515625" customWidth="1"/>
    <col min="15877" max="15877" width="20.140625" customWidth="1"/>
    <col min="15902" max="15902" width="114.7109375" customWidth="1"/>
    <col min="15903" max="15903" width="129.7109375" customWidth="1"/>
    <col min="16129" max="16129" width="6.7109375" customWidth="1"/>
    <col min="16130" max="16130" width="75.7109375" customWidth="1"/>
    <col min="16131" max="16131" width="14.140625" customWidth="1"/>
    <col min="16132" max="16132" width="13.28515625" customWidth="1"/>
    <col min="16133" max="16133" width="20.140625" customWidth="1"/>
    <col min="16158" max="16158" width="114.7109375" customWidth="1"/>
    <col min="16159" max="16159" width="129.7109375" customWidth="1"/>
  </cols>
  <sheetData>
    <row r="1" spans="1:30">
      <c r="A1" s="1"/>
      <c r="B1" s="1"/>
      <c r="C1" s="1"/>
      <c r="D1" s="1"/>
      <c r="E1" s="1"/>
    </row>
    <row r="2" spans="1:30">
      <c r="A2" s="1"/>
      <c r="B2" s="1"/>
      <c r="C2" s="2" t="s">
        <v>0</v>
      </c>
      <c r="D2" s="2"/>
      <c r="E2" s="1"/>
    </row>
    <row r="3" spans="1:30">
      <c r="A3" s="1"/>
      <c r="B3" s="1"/>
      <c r="C3" s="3" t="s">
        <v>1</v>
      </c>
      <c r="D3" s="4"/>
      <c r="E3" s="1"/>
    </row>
    <row r="4" spans="1:30">
      <c r="A4" s="5"/>
      <c r="B4" s="5"/>
      <c r="C4" s="6" t="s">
        <v>2</v>
      </c>
      <c r="D4" s="6"/>
      <c r="E4" s="7"/>
    </row>
    <row r="5" spans="1:30">
      <c r="A5" s="5"/>
      <c r="B5" s="5"/>
      <c r="C5" s="8"/>
      <c r="D5" s="8"/>
      <c r="E5" s="1"/>
    </row>
    <row r="6" spans="1:30">
      <c r="A6" s="5"/>
      <c r="B6" s="5"/>
      <c r="C6" s="9" t="s">
        <v>3</v>
      </c>
      <c r="D6" s="9"/>
      <c r="E6" s="7"/>
    </row>
    <row r="7" spans="1:30">
      <c r="A7" s="5"/>
      <c r="B7" s="5"/>
      <c r="C7" s="10" t="s">
        <v>4</v>
      </c>
      <c r="D7" s="8"/>
      <c r="E7" s="1"/>
    </row>
    <row r="8" spans="1:30">
      <c r="A8" s="5"/>
      <c r="B8" s="11"/>
      <c r="C8" s="11"/>
      <c r="D8" s="12"/>
      <c r="E8" s="1"/>
    </row>
    <row r="9" spans="1:30">
      <c r="A9" s="5"/>
      <c r="B9" s="5"/>
      <c r="C9" s="5"/>
      <c r="D9" s="5"/>
      <c r="E9" s="1"/>
    </row>
    <row r="10" spans="1:30">
      <c r="A10" s="5"/>
      <c r="B10" s="5"/>
      <c r="C10" s="5"/>
      <c r="D10" s="5"/>
      <c r="E10" s="1"/>
    </row>
    <row r="11" spans="1:30" ht="15.75">
      <c r="A11" s="13" t="s">
        <v>5</v>
      </c>
      <c r="B11" s="13"/>
      <c r="C11" s="13"/>
      <c r="D11" s="13"/>
      <c r="E11" s="14"/>
      <c r="AD11" s="15" t="str">
        <f>CONCATENATE("Дефектный акт ", IF([1]Source!AN15&lt;&gt;"", [1]Source!AN15," "))</f>
        <v xml:space="preserve">Дефектный акт  </v>
      </c>
    </row>
    <row r="12" spans="1:30">
      <c r="A12" s="16" t="s">
        <v>6</v>
      </c>
      <c r="B12" s="16"/>
      <c r="C12" s="16"/>
      <c r="D12" s="16"/>
      <c r="E12" s="14"/>
      <c r="AD12" s="17" t="str">
        <f>CONCATENATE("На капитальный ремонт ", [1]Source!F12)</f>
        <v>На капитальный ремонт Новый объект</v>
      </c>
    </row>
    <row r="13" spans="1:30">
      <c r="A13" s="5"/>
      <c r="B13" s="5"/>
      <c r="C13" s="5"/>
      <c r="D13" s="5"/>
      <c r="E13" s="1"/>
    </row>
    <row r="14" spans="1:30" ht="18" hidden="1" customHeight="1">
      <c r="A14" s="5"/>
      <c r="B14" s="18"/>
      <c r="C14" s="5"/>
      <c r="D14" s="5"/>
      <c r="E14" s="1"/>
    </row>
    <row r="15" spans="1:30" hidden="1">
      <c r="A15" s="5"/>
      <c r="B15" s="18"/>
      <c r="C15" s="5"/>
      <c r="D15" s="5"/>
      <c r="E15" s="1"/>
    </row>
    <row r="16" spans="1:30">
      <c r="A16" s="5"/>
      <c r="B16" s="18"/>
      <c r="C16" s="5"/>
      <c r="D16" s="5"/>
      <c r="E16" s="1"/>
    </row>
    <row r="17" spans="1:31" ht="28.5">
      <c r="A17" s="19" t="s">
        <v>7</v>
      </c>
      <c r="B17" s="19" t="s">
        <v>8</v>
      </c>
      <c r="C17" s="19" t="s">
        <v>9</v>
      </c>
      <c r="D17" s="19" t="s">
        <v>10</v>
      </c>
      <c r="E17" s="20" t="s">
        <v>11</v>
      </c>
    </row>
    <row r="18" spans="1:31">
      <c r="A18" s="21">
        <v>1</v>
      </c>
      <c r="B18" s="21">
        <v>2</v>
      </c>
      <c r="C18" s="21">
        <v>3</v>
      </c>
      <c r="D18" s="21">
        <v>4</v>
      </c>
      <c r="E18" s="22">
        <v>5</v>
      </c>
    </row>
    <row r="19" spans="1:31" ht="16.5" hidden="1">
      <c r="A19" s="23" t="str">
        <f>CONCATENATE("Локальная смета: ", [1]Source!G20)</f>
        <v>Локальная смета: Новая локальная смета</v>
      </c>
      <c r="B19" s="23"/>
      <c r="C19" s="23"/>
      <c r="D19" s="23"/>
      <c r="E19" s="23"/>
      <c r="AE19" s="24" t="str">
        <f>CONCATENATE("Локальная смета: ", [1]Source!G20)</f>
        <v>Локальная смета: Новая локальная смета</v>
      </c>
    </row>
    <row r="20" spans="1:31" ht="16.5">
      <c r="A20" s="23" t="s">
        <v>12</v>
      </c>
      <c r="B20" s="23"/>
      <c r="C20" s="23"/>
      <c r="D20" s="23"/>
      <c r="E20" s="23"/>
      <c r="AE20" s="24" t="str">
        <f>CONCATENATE("Раздел: ", [1]Source!G24)</f>
        <v>Раздел: Раздевалка</v>
      </c>
    </row>
    <row r="21" spans="1:31" ht="16.5">
      <c r="A21" s="23" t="s">
        <v>13</v>
      </c>
      <c r="B21" s="23"/>
      <c r="C21" s="23"/>
      <c r="D21" s="23"/>
      <c r="E21" s="23"/>
      <c r="AE21" s="24" t="str">
        <f>CONCATENATE("Подраздел: ", [1]Source!G28)</f>
        <v>Подраздел: Потолок</v>
      </c>
    </row>
    <row r="22" spans="1:31" ht="42.75">
      <c r="A22" s="25" t="str">
        <f>[1]Source!E32</f>
        <v>1</v>
      </c>
      <c r="B22" s="26" t="str">
        <f>[1]Source!G32</f>
        <v>Устройство подвесных потолков типа &lt;Армстронг&gt; по каркасу из оцинкованного профиля</v>
      </c>
      <c r="C22" s="27" t="s">
        <v>14</v>
      </c>
      <c r="D22" s="21">
        <v>96.26</v>
      </c>
      <c r="E22" s="28" t="s">
        <v>15</v>
      </c>
    </row>
    <row r="23" spans="1:31">
      <c r="A23" s="25" t="str">
        <f>[1]Source!E33</f>
        <v>2</v>
      </c>
      <c r="B23" s="26" t="str">
        <f>[1]Source!G33</f>
        <v>Демонтаж светильников для люминесцентных ламп</v>
      </c>
      <c r="C23" s="27" t="s">
        <v>16</v>
      </c>
      <c r="D23" s="21">
        <v>6</v>
      </c>
      <c r="E23" s="25"/>
    </row>
    <row r="24" spans="1:31" ht="29.25">
      <c r="A24" s="25" t="str">
        <f>[1]Source!E34</f>
        <v>3</v>
      </c>
      <c r="B24" s="26" t="s">
        <v>17</v>
      </c>
      <c r="C24" s="27" t="s">
        <v>16</v>
      </c>
      <c r="D24" s="21">
        <v>8</v>
      </c>
      <c r="E24" s="25"/>
    </row>
    <row r="25" spans="1:31">
      <c r="A25" s="25" t="str">
        <f>[1]Source!E35</f>
        <v>3,1</v>
      </c>
      <c r="B25" s="26" t="str">
        <f>[1]Source!G35</f>
        <v>Светодиодная панель VKL ELECTRIC 4000/6500K</v>
      </c>
      <c r="C25" s="27" t="str">
        <f>[1]Source!H35</f>
        <v>шт</v>
      </c>
      <c r="D25" s="21">
        <f>[1]Source!I35</f>
        <v>8</v>
      </c>
      <c r="E25" s="25"/>
    </row>
    <row r="26" spans="1:31">
      <c r="A26" s="25">
        <v>4</v>
      </c>
      <c r="B26" s="26" t="str">
        <f>[1]Source!G36</f>
        <v>Смена выключателей</v>
      </c>
      <c r="C26" s="27" t="s">
        <v>16</v>
      </c>
      <c r="D26" s="21">
        <v>1</v>
      </c>
      <c r="E26" s="25"/>
    </row>
    <row r="27" spans="1:31">
      <c r="A27" s="25">
        <v>4.0999999999999996</v>
      </c>
      <c r="B27" s="26" t="str">
        <f>[1]Source!G38</f>
        <v>Выключатель одноклавишный для скрытой установки серии "ЛЕТЕН"</v>
      </c>
      <c r="C27" s="27" t="str">
        <f>[1]Source!H38</f>
        <v>шт.</v>
      </c>
      <c r="D27" s="21">
        <f>[1]Source!I38</f>
        <v>1</v>
      </c>
      <c r="E27" s="25"/>
    </row>
    <row r="28" spans="1:31" ht="29.25">
      <c r="A28" s="25">
        <v>5</v>
      </c>
      <c r="B28" s="26" t="str">
        <f>[1]Source!G39</f>
        <v>Демонтаж. Провод групповой осветительных сетей в защитной оболочке или кабель двух-трехжильный по перекрытиям</v>
      </c>
      <c r="C28" s="27" t="s">
        <v>18</v>
      </c>
      <c r="D28" s="21">
        <v>35</v>
      </c>
      <c r="E28" s="25"/>
    </row>
    <row r="29" spans="1:31" ht="29.25">
      <c r="A29" s="25">
        <v>6</v>
      </c>
      <c r="B29" s="26" t="s">
        <v>19</v>
      </c>
      <c r="C29" s="27" t="s">
        <v>18</v>
      </c>
      <c r="D29" s="21">
        <v>35</v>
      </c>
      <c r="E29" s="25"/>
    </row>
    <row r="30" spans="1:31" ht="43.5">
      <c r="A30" s="25">
        <v>6.1</v>
      </c>
      <c r="B30" s="26" t="str">
        <f>[1]Source!G41</f>
        <v>Кабель силовой с медными жилами с поливинилхлоридной изоляцией и оболочкой, не распространяющий горение, с низким дымо- и газовыделением марки ВВГнг-LS, с числом жил - 3 и сечением 1,5 мм2</v>
      </c>
      <c r="C30" s="27" t="s">
        <v>18</v>
      </c>
      <c r="D30" s="21">
        <v>35</v>
      </c>
      <c r="E30" s="25"/>
    </row>
    <row r="31" spans="1:31" ht="16.5">
      <c r="A31" s="23" t="str">
        <f>CONCATENATE("Подраздел: ", [1]Source!G75)</f>
        <v>Подраздел: Пол</v>
      </c>
      <c r="B31" s="23"/>
      <c r="C31" s="23"/>
      <c r="D31" s="23"/>
      <c r="E31" s="23"/>
      <c r="AE31" s="24" t="str">
        <f>CONCATENATE("Подраздел: ", [1]Source!G75)</f>
        <v>Подраздел: Пол</v>
      </c>
    </row>
    <row r="32" spans="1:31">
      <c r="A32" s="25" t="str">
        <f>[1]Source!E79</f>
        <v>1</v>
      </c>
      <c r="B32" s="26" t="str">
        <f>[1]Source!G79</f>
        <v>Разборка покрытий полов из керамических плиток</v>
      </c>
      <c r="C32" s="27" t="s">
        <v>14</v>
      </c>
      <c r="D32" s="21">
        <v>96.26</v>
      </c>
      <c r="E32" s="25"/>
    </row>
    <row r="33" spans="1:31" hidden="1">
      <c r="A33" s="25" t="str">
        <f>[1]Source!E80</f>
        <v>1,1</v>
      </c>
      <c r="B33" s="26" t="str">
        <f>[1]Source!G80</f>
        <v>Строительный мусор</v>
      </c>
      <c r="C33" s="27" t="str">
        <f>[1]Source!H80</f>
        <v>т</v>
      </c>
      <c r="D33" s="29">
        <f>[1]Source!I80</f>
        <v>5.0055199999999997</v>
      </c>
      <c r="E33" s="25"/>
    </row>
    <row r="34" spans="1:31">
      <c r="A34" s="25" t="str">
        <f>[1]Source!E81</f>
        <v>2</v>
      </c>
      <c r="B34" s="26" t="str">
        <f>[1]Source!G81</f>
        <v>Устройство стяжек цементных толщиной 20 мм</v>
      </c>
      <c r="C34" s="27" t="s">
        <v>14</v>
      </c>
      <c r="D34" s="21">
        <v>96.26</v>
      </c>
      <c r="E34" s="25"/>
    </row>
    <row r="35" spans="1:31">
      <c r="A35" s="25">
        <v>3</v>
      </c>
      <c r="B35" s="26" t="str">
        <f>[1]Source!G82</f>
        <v>Устройство покрытий из плит керамогранитных размером 40х40 см</v>
      </c>
      <c r="C35" s="27" t="s">
        <v>14</v>
      </c>
      <c r="D35" s="21">
        <v>96.26</v>
      </c>
      <c r="E35" s="25"/>
    </row>
    <row r="36" spans="1:31" hidden="1">
      <c r="A36" s="25">
        <v>3.1</v>
      </c>
      <c r="B36" s="26" t="str">
        <f>[1]Source!G83</f>
        <v>Рейки деревянные 8х18 мм</v>
      </c>
      <c r="C36" s="27" t="str">
        <f>[1]Source!H83</f>
        <v>м3</v>
      </c>
      <c r="D36" s="21">
        <f>[1]Source!I83</f>
        <v>9.6259999999999991E-3</v>
      </c>
      <c r="E36" s="25"/>
    </row>
    <row r="37" spans="1:31" ht="29.25" hidden="1">
      <c r="A37" s="25" t="str">
        <f>[1]Source!E84</f>
        <v>4,2</v>
      </c>
      <c r="B37" s="26" t="str">
        <f>[1]Source!G84</f>
        <v>Гранит керамический многоцветный неполированный, размером 400х400х9 мм</v>
      </c>
      <c r="C37" s="27" t="str">
        <f>[1]Source!H84</f>
        <v>м2</v>
      </c>
      <c r="D37" s="21">
        <f>[1]Source!I84</f>
        <v>-98.185199999999995</v>
      </c>
      <c r="E37" s="25"/>
    </row>
    <row r="38" spans="1:31">
      <c r="A38" s="25">
        <v>3.2</v>
      </c>
      <c r="B38" s="26" t="str">
        <f>[1]Source!G85</f>
        <v>Керамогранит 400х400 мм ESTIMA TR 04 матовый</v>
      </c>
      <c r="C38" s="27" t="s">
        <v>14</v>
      </c>
      <c r="D38" s="29">
        <f>[1]Source!I85</f>
        <v>98.185199999999995</v>
      </c>
      <c r="E38" s="28"/>
    </row>
    <row r="39" spans="1:31" ht="16.5">
      <c r="A39" s="23" t="str">
        <f>CONCATENATE("Раздел: ", [1]Source!G151)</f>
        <v>Раздел: Стены</v>
      </c>
      <c r="B39" s="23"/>
      <c r="C39" s="23"/>
      <c r="D39" s="23"/>
      <c r="E39" s="23"/>
      <c r="AE39" s="24" t="str">
        <f>CONCATENATE("Раздел: ", [1]Source!G151)</f>
        <v>Раздел: Стены</v>
      </c>
    </row>
    <row r="40" spans="1:31" ht="28.5">
      <c r="A40" s="30"/>
      <c r="B40" s="31" t="s">
        <v>20</v>
      </c>
      <c r="C40" s="27" t="s">
        <v>14</v>
      </c>
      <c r="D40" s="27">
        <v>59</v>
      </c>
      <c r="E40" s="30"/>
      <c r="AE40" s="32"/>
    </row>
    <row r="41" spans="1:31" ht="29.25">
      <c r="A41" s="25" t="str">
        <f>[1]Source!E155</f>
        <v>1</v>
      </c>
      <c r="B41" s="26" t="str">
        <f>[1]Source!G155</f>
        <v>Покрытие поверхностей грунтовкой глубокого проникновения за 1 раз стен</v>
      </c>
      <c r="C41" s="27" t="s">
        <v>14</v>
      </c>
      <c r="D41" s="21">
        <v>118</v>
      </c>
      <c r="E41" s="25"/>
    </row>
    <row r="42" spans="1:31">
      <c r="A42" s="25" t="str">
        <f>[1]Source!E156</f>
        <v>1,3</v>
      </c>
      <c r="B42" s="26" t="str">
        <f>[1]Source!G156</f>
        <v>Грунтовка «Бетоконтакт», КНАУФ</v>
      </c>
      <c r="C42" s="27" t="str">
        <f>[1]Source!H156</f>
        <v>кг</v>
      </c>
      <c r="D42" s="21">
        <f>[1]Source!I156</f>
        <v>41.3</v>
      </c>
      <c r="E42" s="25"/>
    </row>
    <row r="43" spans="1:31" ht="29.25">
      <c r="A43" s="25">
        <v>2</v>
      </c>
      <c r="B43" s="26" t="str">
        <f>[1]Source!G157</f>
        <v>Сплошное выравнивание внутренних поверхностей (однослойное оштукатуривание)из сухих растворных смесей толщиной до 10 мм стен</v>
      </c>
      <c r="C43" s="27" t="s">
        <v>14</v>
      </c>
      <c r="D43" s="21">
        <v>118</v>
      </c>
      <c r="E43" s="25"/>
    </row>
    <row r="44" spans="1:31" ht="29.25" hidden="1">
      <c r="A44" s="25" t="str">
        <f>[1]Source!E158</f>
        <v>3,1</v>
      </c>
      <c r="B44" s="26" t="str">
        <f>[1]Source!G158</f>
        <v>Смесь сухая для заделки швов (фуга) АТЛАС растворная для ручной работы</v>
      </c>
      <c r="C44" s="27" t="str">
        <f>[1]Source!H158</f>
        <v>т</v>
      </c>
      <c r="D44" s="21">
        <f>[1]Source!I158</f>
        <v>-1.1445999999999998</v>
      </c>
      <c r="E44" s="25"/>
    </row>
    <row r="45" spans="1:31">
      <c r="A45" s="25">
        <v>2.1</v>
      </c>
      <c r="B45" s="26" t="str">
        <f>[1]Source!G159</f>
        <v>Шпатлевка Ветонит ТТ</v>
      </c>
      <c r="C45" s="27" t="str">
        <f>[1]Source!H159</f>
        <v>т</v>
      </c>
      <c r="D45" s="33">
        <f>[1]Source!I159</f>
        <v>1.1446000000000001</v>
      </c>
      <c r="E45" s="25"/>
    </row>
    <row r="46" spans="1:31" ht="43.5">
      <c r="A46" s="25">
        <v>3</v>
      </c>
      <c r="B46" s="26" t="str">
        <f>[1]Source!G160</f>
        <v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 по кирпичу и бетону</v>
      </c>
      <c r="C46" s="27" t="str">
        <f>[1]Source!H160</f>
        <v>100 м2</v>
      </c>
      <c r="D46" s="21">
        <f>[1]Source!I160</f>
        <v>1.18</v>
      </c>
      <c r="E46" s="25"/>
    </row>
    <row r="47" spans="1:31" ht="29.25" hidden="1">
      <c r="A47" s="25" t="str">
        <f>[1]Source!E161</f>
        <v>4,1</v>
      </c>
      <c r="B47" s="26" t="str">
        <f>[1]Source!G161</f>
        <v>Плитки керамические глазурованные для внутренней облицовки стен гладкие без завала белые</v>
      </c>
      <c r="C47" s="27" t="str">
        <f>[1]Source!H161</f>
        <v>м2</v>
      </c>
      <c r="D47" s="21">
        <f>[1]Source!I161</f>
        <v>-118</v>
      </c>
      <c r="E47" s="25"/>
    </row>
    <row r="48" spans="1:31" ht="28.5">
      <c r="A48" s="25">
        <v>3.1</v>
      </c>
      <c r="B48" s="34" t="str">
        <f>[1]Source!G162</f>
        <v>Керамическая плитка Kerama Marazzi Башкирия Синий 300х200х6,9 мм, глянец</v>
      </c>
      <c r="C48" s="27" t="str">
        <f>[1]Source!H162</f>
        <v>м2</v>
      </c>
      <c r="D48" s="21">
        <f>[1]Source!I162</f>
        <v>118</v>
      </c>
      <c r="E48" s="28"/>
    </row>
    <row r="49" spans="1:31" ht="57">
      <c r="A49" s="25">
        <v>4</v>
      </c>
      <c r="B49" s="20" t="str">
        <f>[1]Source!G163</f>
        <v>Окрашивание водоэмульсионными составами поверхностей стен, ранее окрашенных водоэмульсионной краской с расчисткой старой краски до 10%</v>
      </c>
      <c r="C49" s="27" t="s">
        <v>14</v>
      </c>
      <c r="D49" s="21">
        <v>46.2</v>
      </c>
      <c r="E49" s="28" t="s">
        <v>21</v>
      </c>
    </row>
    <row r="50" spans="1:31" ht="16.5">
      <c r="A50" s="23" t="str">
        <f>CONCATENATE("Подраздел: ", [1]Source!G165)</f>
        <v>Подраздел: Колонны, связи</v>
      </c>
      <c r="B50" s="23"/>
      <c r="C50" s="23"/>
      <c r="D50" s="23"/>
      <c r="E50" s="23"/>
      <c r="AE50" s="24" t="str">
        <f>CONCATENATE("Подраздел: ", [1]Source!G165)</f>
        <v>Подраздел: Колонны, связи</v>
      </c>
    </row>
    <row r="51" spans="1:31" ht="29.25">
      <c r="A51" s="25" t="str">
        <f>[1]Source!E169</f>
        <v>1</v>
      </c>
      <c r="B51" s="26" t="str">
        <f>[1]Source!G169</f>
        <v>Огрунтовка металлических поверхностей за один раз грунт-шпатлевкой ЭП-0010</v>
      </c>
      <c r="C51" s="27" t="s">
        <v>14</v>
      </c>
      <c r="D51" s="21">
        <v>34</v>
      </c>
      <c r="E51" s="25"/>
    </row>
    <row r="52" spans="1:31" ht="29.25">
      <c r="A52" s="25" t="str">
        <f>[1]Source!E170</f>
        <v>2</v>
      </c>
      <c r="B52" s="26" t="str">
        <f>[1]Source!G170</f>
        <v>Окраска металлических огрунтованных поверхностей грунт-шпатлевкой ЭП-0010</v>
      </c>
      <c r="C52" s="27" t="s">
        <v>14</v>
      </c>
      <c r="D52" s="21">
        <v>34</v>
      </c>
      <c r="E52" s="25"/>
    </row>
    <row r="53" spans="1:31" ht="16.5">
      <c r="A53" s="23" t="s">
        <v>22</v>
      </c>
      <c r="B53" s="23"/>
      <c r="C53" s="23"/>
      <c r="D53" s="23"/>
      <c r="E53" s="23"/>
      <c r="AE53" s="24" t="str">
        <f>CONCATENATE("Раздел: ", [1]Source!G236)</f>
        <v>Раздел: Санузел</v>
      </c>
    </row>
    <row r="54" spans="1:31" ht="16.5">
      <c r="A54" s="23" t="s">
        <v>13</v>
      </c>
      <c r="B54" s="23"/>
      <c r="C54" s="23"/>
      <c r="D54" s="23"/>
      <c r="E54" s="23"/>
      <c r="AE54" s="24" t="str">
        <f>CONCATENATE("Подраздел: ", [1]Source!G240)</f>
        <v>Подраздел: Потолок</v>
      </c>
    </row>
    <row r="55" spans="1:31">
      <c r="A55" s="25" t="str">
        <f>[1]Source!E244</f>
        <v>1</v>
      </c>
      <c r="B55" s="26" t="str">
        <f>[1]Source!G244</f>
        <v>Демонтаж светильников для люминесцентных ламп</v>
      </c>
      <c r="C55" s="27" t="s">
        <v>16</v>
      </c>
      <c r="D55" s="21">
        <v>1</v>
      </c>
      <c r="E55" s="25"/>
    </row>
    <row r="56" spans="1:31" ht="29.25">
      <c r="A56" s="25" t="str">
        <f>[1]Source!E245</f>
        <v>2</v>
      </c>
      <c r="B56" s="26" t="s">
        <v>17</v>
      </c>
      <c r="C56" s="27" t="s">
        <v>16</v>
      </c>
      <c r="D56" s="21">
        <v>2</v>
      </c>
      <c r="E56" s="25"/>
    </row>
    <row r="57" spans="1:31">
      <c r="A57" s="25" t="str">
        <f>[1]Source!E246</f>
        <v>2,1</v>
      </c>
      <c r="B57" s="26" t="str">
        <f>[1]Source!G246</f>
        <v>Светодиодная панель VKL ELECTRIC 4000/6500K</v>
      </c>
      <c r="C57" s="27" t="str">
        <f>[1]Source!H246</f>
        <v>шт</v>
      </c>
      <c r="D57" s="21">
        <f>[1]Source!I246</f>
        <v>2</v>
      </c>
      <c r="E57" s="25"/>
    </row>
    <row r="58" spans="1:31">
      <c r="A58" s="25">
        <v>3</v>
      </c>
      <c r="B58" s="26" t="str">
        <f>[1]Source!G247</f>
        <v>Смена выключателей</v>
      </c>
      <c r="C58" s="27" t="s">
        <v>23</v>
      </c>
      <c r="D58" s="21">
        <v>1</v>
      </c>
      <c r="E58" s="25"/>
    </row>
    <row r="59" spans="1:31" hidden="1">
      <c r="A59" s="25" t="str">
        <f>[1]Source!E248</f>
        <v>4,1</v>
      </c>
      <c r="B59" s="26" t="str">
        <f>[1]Source!G248</f>
        <v>Выключатель одноклавишный для скрытой проводки</v>
      </c>
      <c r="C59" s="27" t="str">
        <f>[1]Source!H248</f>
        <v>10 шт.</v>
      </c>
      <c r="D59" s="21">
        <f>[1]Source!I248</f>
        <v>-0.1</v>
      </c>
      <c r="E59" s="25"/>
    </row>
    <row r="60" spans="1:31">
      <c r="A60" s="25">
        <v>3.1</v>
      </c>
      <c r="B60" s="26" t="str">
        <f>[1]Source!G249</f>
        <v>Выключатель одноклавишный для скрытой установки серии "ЛЕТЕН"</v>
      </c>
      <c r="C60" s="27" t="str">
        <f>[1]Source!H249</f>
        <v>шт.</v>
      </c>
      <c r="D60" s="21">
        <f>[1]Source!I249</f>
        <v>1</v>
      </c>
      <c r="E60" s="25"/>
    </row>
    <row r="61" spans="1:31" ht="29.25">
      <c r="A61" s="25">
        <v>4</v>
      </c>
      <c r="B61" s="26" t="str">
        <f>[1]Source!G250</f>
        <v>Демонтаж. Провод групповой осветительных сетей в защитной оболочке или кабель двух-трехжильный по перекрытиям</v>
      </c>
      <c r="C61" s="27" t="s">
        <v>18</v>
      </c>
      <c r="D61" s="21">
        <v>5</v>
      </c>
      <c r="E61" s="25"/>
    </row>
    <row r="62" spans="1:31" ht="29.25">
      <c r="A62" s="25">
        <v>5</v>
      </c>
      <c r="B62" s="26" t="s">
        <v>19</v>
      </c>
      <c r="C62" s="27" t="s">
        <v>18</v>
      </c>
      <c r="D62" s="21">
        <v>5</v>
      </c>
      <c r="E62" s="25"/>
    </row>
    <row r="63" spans="1:31" ht="43.5">
      <c r="A63" s="25">
        <v>5.0999999999999996</v>
      </c>
      <c r="B63" s="26" t="str">
        <f>[1]Source!G252</f>
        <v>Кабель силовой с медными жилами с поливинилхлоридной изоляцией и оболочкой, не распространяющий горение, с низким дымо- и газовыделением марки ВВГнг-LS, с числом жил - 3 и сечением 1,5 мм2</v>
      </c>
      <c r="C63" s="27" t="s">
        <v>18</v>
      </c>
      <c r="D63" s="21">
        <v>5</v>
      </c>
      <c r="E63" s="25"/>
    </row>
    <row r="64" spans="1:31" ht="57">
      <c r="A64" s="25">
        <v>6</v>
      </c>
      <c r="B64" s="34" t="str">
        <f>[1]Source!G253</f>
        <v>Устройство потолков реечных алюминиевых</v>
      </c>
      <c r="C64" s="27" t="s">
        <v>14</v>
      </c>
      <c r="D64" s="21">
        <v>6.44</v>
      </c>
      <c r="E64" s="28" t="s">
        <v>24</v>
      </c>
    </row>
    <row r="65" spans="1:31">
      <c r="A65" s="25">
        <v>6.1</v>
      </c>
      <c r="B65" s="26" t="str">
        <f>[1]Source!G254</f>
        <v>Уголок декоративный (пристенный)</v>
      </c>
      <c r="C65" s="27" t="str">
        <f>[1]Source!H254</f>
        <v>м</v>
      </c>
      <c r="D65" s="21">
        <f>[1]Source!I254</f>
        <v>10.199999999999999</v>
      </c>
      <c r="E65" s="25"/>
    </row>
    <row r="66" spans="1:31">
      <c r="A66" s="25">
        <v>7</v>
      </c>
      <c r="B66" s="26" t="str">
        <f>[1]Source!G255</f>
        <v>Устройство монтажных отверстий в потолках реечных алюминиевых</v>
      </c>
      <c r="C66" s="27" t="s">
        <v>25</v>
      </c>
      <c r="D66" s="21">
        <v>2</v>
      </c>
      <c r="E66" s="25"/>
    </row>
    <row r="67" spans="1:31" ht="16.5">
      <c r="A67" s="23" t="str">
        <f>CONCATENATE("Подраздел: ", [1]Source!G289)</f>
        <v>Подраздел: Пол</v>
      </c>
      <c r="B67" s="23"/>
      <c r="C67" s="23"/>
      <c r="D67" s="23"/>
      <c r="E67" s="23"/>
      <c r="AE67" s="24" t="str">
        <f>CONCATENATE("Подраздел: ", [1]Source!G289)</f>
        <v>Подраздел: Пол</v>
      </c>
    </row>
    <row r="68" spans="1:31">
      <c r="A68" s="25" t="str">
        <f>[1]Source!E293</f>
        <v>1</v>
      </c>
      <c r="B68" s="26" t="str">
        <f>[1]Source!G293</f>
        <v>Разборка покрытий полов из керамических плиток</v>
      </c>
      <c r="C68" s="27" t="s">
        <v>14</v>
      </c>
      <c r="D68" s="21">
        <v>6.44</v>
      </c>
      <c r="E68" s="25"/>
    </row>
    <row r="69" spans="1:31" hidden="1">
      <c r="A69" s="25" t="str">
        <f>[1]Source!E294</f>
        <v>1,1</v>
      </c>
      <c r="B69" s="26" t="str">
        <f>[1]Source!G294</f>
        <v>Строительный мусор</v>
      </c>
      <c r="C69" s="27" t="str">
        <f>[1]Source!H294</f>
        <v>т</v>
      </c>
      <c r="D69" s="21">
        <f>[1]Source!I294</f>
        <v>0.33488000000000001</v>
      </c>
      <c r="E69" s="25"/>
    </row>
    <row r="70" spans="1:31">
      <c r="A70" s="25" t="str">
        <f>[1]Source!E295</f>
        <v>2</v>
      </c>
      <c r="B70" s="26" t="str">
        <f>[1]Source!G295</f>
        <v>Устройство стяжек цементных толщиной 20 мм</v>
      </c>
      <c r="C70" s="27" t="s">
        <v>14</v>
      </c>
      <c r="D70" s="21">
        <v>6.44</v>
      </c>
      <c r="E70" s="25"/>
    </row>
    <row r="71" spans="1:31">
      <c r="A71" s="25">
        <v>3</v>
      </c>
      <c r="B71" s="26" t="str">
        <f>[1]Source!G296</f>
        <v>Устройство покрытий из плит керамогранитных размером 40х40 см</v>
      </c>
      <c r="C71" s="27" t="s">
        <v>14</v>
      </c>
      <c r="D71" s="21">
        <v>6.44</v>
      </c>
      <c r="E71" s="25"/>
    </row>
    <row r="72" spans="1:31" hidden="1">
      <c r="A72" s="25">
        <v>3.1</v>
      </c>
      <c r="B72" s="26" t="str">
        <f>[1]Source!G297</f>
        <v>Рейки деревянные 8х18 мм</v>
      </c>
      <c r="C72" s="27" t="str">
        <f>[1]Source!H297</f>
        <v>м3</v>
      </c>
      <c r="D72" s="21">
        <f>[1]Source!I297</f>
        <v>6.4400000000000004E-4</v>
      </c>
      <c r="E72" s="25"/>
    </row>
    <row r="73" spans="1:31" ht="29.25" hidden="1">
      <c r="A73" s="25" t="str">
        <f>[1]Source!E298</f>
        <v>4,2</v>
      </c>
      <c r="B73" s="26" t="str">
        <f>[1]Source!G298</f>
        <v>Гранит керамический многоцветный неполированный, размером 400х400х9 мм</v>
      </c>
      <c r="C73" s="27" t="str">
        <f>[1]Source!H298</f>
        <v>м2</v>
      </c>
      <c r="D73" s="21">
        <f>[1]Source!I298</f>
        <v>-6.5688000000000004</v>
      </c>
      <c r="E73" s="25"/>
    </row>
    <row r="74" spans="1:31">
      <c r="A74" s="25">
        <v>3.2</v>
      </c>
      <c r="B74" s="26" t="str">
        <f>[1]Source!G299</f>
        <v>Керамогранит 400х400 мм ESTIMA TR 04 матовый</v>
      </c>
      <c r="C74" s="27" t="str">
        <f>[1]Source!H299</f>
        <v/>
      </c>
      <c r="D74" s="33">
        <f>[1]Source!I299</f>
        <v>6.5688000000000004</v>
      </c>
      <c r="E74" s="25"/>
    </row>
    <row r="75" spans="1:31" ht="16.5">
      <c r="A75" s="23" t="str">
        <f>CONCATENATE("Подраздел: ", [1]Source!G333)</f>
        <v>Подраздел: Стены</v>
      </c>
      <c r="B75" s="23"/>
      <c r="C75" s="23"/>
      <c r="D75" s="23"/>
      <c r="E75" s="23"/>
      <c r="AE75" s="24" t="str">
        <f>CONCATENATE("Подраздел: ", [1]Source!G333)</f>
        <v>Подраздел: Стены</v>
      </c>
    </row>
    <row r="76" spans="1:31" ht="28.5">
      <c r="A76" s="30"/>
      <c r="B76" s="31" t="s">
        <v>20</v>
      </c>
      <c r="C76" s="27" t="s">
        <v>14</v>
      </c>
      <c r="D76" s="27">
        <v>8.1999999999999993</v>
      </c>
      <c r="E76" s="30"/>
      <c r="AE76" s="32"/>
    </row>
    <row r="77" spans="1:31">
      <c r="A77" s="25" t="str">
        <f>[1]Source!E337</f>
        <v>1</v>
      </c>
      <c r="B77" s="26" t="str">
        <f>[1]Source!G337</f>
        <v>Разборка облицовки стен из керамических глазурованных плиток</v>
      </c>
      <c r="C77" s="27" t="s">
        <v>14</v>
      </c>
      <c r="D77" s="21">
        <v>15.8</v>
      </c>
      <c r="E77" s="25"/>
    </row>
    <row r="78" spans="1:31" ht="29.25">
      <c r="A78" s="25" t="str">
        <f>[1]Source!E338</f>
        <v>2</v>
      </c>
      <c r="B78" s="26" t="str">
        <f>[1]Source!G338</f>
        <v>Покрытие поверхностей грунтовкой глубокого проникновения за 1 раз стен</v>
      </c>
      <c r="C78" s="27" t="s">
        <v>14</v>
      </c>
      <c r="D78" s="21">
        <v>24</v>
      </c>
      <c r="E78" s="25"/>
    </row>
    <row r="79" spans="1:31">
      <c r="A79" s="25" t="str">
        <f>[1]Source!E339</f>
        <v>2,2</v>
      </c>
      <c r="B79" s="26" t="str">
        <f>[1]Source!G339</f>
        <v>Грунтовка «Бетоконтакт», КНАУФ</v>
      </c>
      <c r="C79" s="27" t="str">
        <f>[1]Source!H339</f>
        <v>кг</v>
      </c>
      <c r="D79" s="21">
        <f>[1]Source!I339</f>
        <v>8.4</v>
      </c>
      <c r="E79" s="25"/>
    </row>
    <row r="80" spans="1:31" ht="29.25">
      <c r="A80" s="25" t="str">
        <f>[1]Source!E340</f>
        <v>3</v>
      </c>
      <c r="B80" s="26" t="str">
        <f>[1]Source!G340</f>
        <v>Сплошное выравнивание внутренних поверхностей (однослойное оштукатуривание)из сухих растворных смесей толщиной до 10 мм стен</v>
      </c>
      <c r="C80" s="27" t="s">
        <v>14</v>
      </c>
      <c r="D80" s="21">
        <v>24</v>
      </c>
      <c r="E80" s="25"/>
    </row>
    <row r="81" spans="1:5" ht="29.25" hidden="1">
      <c r="A81" s="25" t="str">
        <f>[1]Source!E341</f>
        <v>3,1</v>
      </c>
      <c r="B81" s="26" t="str">
        <f>[1]Source!G341</f>
        <v>Смесь сухая для заделки швов (фуга) АТЛАС растворная для ручной работы</v>
      </c>
      <c r="C81" s="27" t="str">
        <f>[1]Source!H341</f>
        <v>т</v>
      </c>
      <c r="D81" s="21">
        <f>[1]Source!I341</f>
        <v>-0.23280000000000001</v>
      </c>
      <c r="E81" s="25"/>
    </row>
    <row r="82" spans="1:5">
      <c r="A82" s="25">
        <v>3.1</v>
      </c>
      <c r="B82" s="26" t="str">
        <f>[1]Source!G342</f>
        <v>Шпатлевка Ветонит ТТ</v>
      </c>
      <c r="C82" s="27" t="str">
        <f>[1]Source!H342</f>
        <v>т</v>
      </c>
      <c r="D82" s="33">
        <f>[1]Source!I342</f>
        <v>0.23280000000000001</v>
      </c>
      <c r="E82" s="25"/>
    </row>
    <row r="83" spans="1:5" ht="43.5">
      <c r="A83" s="25" t="str">
        <f>[1]Source!E343</f>
        <v>4</v>
      </c>
      <c r="B83" s="26" t="str">
        <f>[1]Source!G343</f>
        <v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 по кирпичу и бетону</v>
      </c>
      <c r="C83" s="27" t="s">
        <v>14</v>
      </c>
      <c r="D83" s="21">
        <v>24</v>
      </c>
      <c r="E83" s="25"/>
    </row>
    <row r="84" spans="1:5" ht="29.25" hidden="1">
      <c r="A84" s="25" t="str">
        <f>[1]Source!E344</f>
        <v>4,1</v>
      </c>
      <c r="B84" s="26" t="str">
        <f>[1]Source!G344</f>
        <v>Плитки керамические глазурованные для внутренней облицовки стен гладкие без завала белые</v>
      </c>
      <c r="C84" s="27" t="str">
        <f>[1]Source!H344</f>
        <v>м2</v>
      </c>
      <c r="D84" s="21">
        <f>[1]Source!I344</f>
        <v>-24</v>
      </c>
      <c r="E84" s="25"/>
    </row>
    <row r="85" spans="1:5" ht="29.25">
      <c r="A85" s="25">
        <v>4.0999999999999996</v>
      </c>
      <c r="B85" s="26" t="str">
        <f>[1]Source!G345</f>
        <v>Керамическая плитка Kerama Marazzi Башкирия Синий 300х200х6,9 мм, глянец</v>
      </c>
      <c r="C85" s="27" t="str">
        <f>[1]Source!H345</f>
        <v>м2</v>
      </c>
      <c r="D85" s="21">
        <f>[1]Source!I345</f>
        <v>24</v>
      </c>
      <c r="E85" s="25"/>
    </row>
    <row r="86" spans="1:5" ht="29.25">
      <c r="A86" s="25">
        <v>5</v>
      </c>
      <c r="B86" s="26" t="str">
        <f>[1]Source!G346</f>
        <v>Демонтаж дверных коробок в каменных стенах с отбивкой штукатурки в откосах</v>
      </c>
      <c r="C86" s="27" t="s">
        <v>26</v>
      </c>
      <c r="D86" s="21">
        <v>1</v>
      </c>
      <c r="E86" s="25"/>
    </row>
    <row r="87" spans="1:5" hidden="1">
      <c r="A87" s="25" t="str">
        <f>[1]Source!E347</f>
        <v>7,1</v>
      </c>
      <c r="B87" s="26" t="str">
        <f>[1]Source!G347</f>
        <v>Строительный мусор</v>
      </c>
      <c r="C87" s="27" t="str">
        <f>[1]Source!H347</f>
        <v>т</v>
      </c>
      <c r="D87" s="21">
        <f>[1]Source!I347</f>
        <v>0.105</v>
      </c>
      <c r="E87" s="25"/>
    </row>
    <row r="88" spans="1:5">
      <c r="A88" s="25">
        <v>6</v>
      </c>
      <c r="B88" s="26" t="str">
        <f>[1]Source!G348</f>
        <v>Снятие дверных полотен</v>
      </c>
      <c r="C88" s="27" t="s">
        <v>14</v>
      </c>
      <c r="D88" s="21">
        <v>1.89</v>
      </c>
      <c r="E88" s="25"/>
    </row>
    <row r="89" spans="1:5" hidden="1">
      <c r="A89" s="25" t="str">
        <f>[1]Source!E349</f>
        <v>8,1</v>
      </c>
      <c r="B89" s="26" t="str">
        <f>[1]Source!G349</f>
        <v>Строительный мусор</v>
      </c>
      <c r="C89" s="27" t="str">
        <f>[1]Source!H349</f>
        <v>т</v>
      </c>
      <c r="D89" s="21">
        <f>[1]Source!I349</f>
        <v>2.2301999999999999E-2</v>
      </c>
      <c r="E89" s="25"/>
    </row>
    <row r="90" spans="1:5">
      <c r="A90" s="25">
        <v>7</v>
      </c>
      <c r="B90" s="26" t="str">
        <f>[1]Source!G350</f>
        <v>Установка металлических дверных блоков в готовые проемы</v>
      </c>
      <c r="C90" s="27" t="str">
        <f>[1]Source!H350</f>
        <v>1 м2 проема</v>
      </c>
      <c r="D90" s="21">
        <f>[1]Source!I350</f>
        <v>1.89</v>
      </c>
      <c r="E90" s="25"/>
    </row>
    <row r="91" spans="1:5" ht="29.25">
      <c r="A91" s="25">
        <v>7.1</v>
      </c>
      <c r="B91" s="26" t="str">
        <f>[1]Source!G351</f>
        <v>Дверь противопожарная металлическая однопольная ДПМ-01/30, размером 900х2100 мм</v>
      </c>
      <c r="C91" s="27" t="str">
        <f>[1]Source!H351</f>
        <v>шт.</v>
      </c>
      <c r="D91" s="21">
        <f>[1]Source!I351</f>
        <v>1</v>
      </c>
      <c r="E91" s="25"/>
    </row>
    <row r="92" spans="1:5">
      <c r="A92" s="25">
        <v>7.2</v>
      </c>
      <c r="B92" s="26" t="str">
        <f>[1]Source!G352</f>
        <v>Скобяные изделия (приборы)</v>
      </c>
      <c r="C92" s="27" t="str">
        <f>[1]Source!H352</f>
        <v>компл.</v>
      </c>
      <c r="D92" s="21">
        <v>1</v>
      </c>
      <c r="E92" s="25"/>
    </row>
    <row r="93" spans="1:5" ht="43.5">
      <c r="A93" s="25">
        <v>8</v>
      </c>
      <c r="B93" s="26" t="str">
        <f>[1]Source!G353</f>
        <v>Сплошное выравнивание внутренних поверхностей (однослойное оштукатуривание)из сухих растворных смесей толщиной до 10 мм оконных и дверных откосов плоских</v>
      </c>
      <c r="C93" s="27" t="s">
        <v>14</v>
      </c>
      <c r="D93" s="21">
        <v>1.47</v>
      </c>
      <c r="E93" s="25"/>
    </row>
    <row r="94" spans="1:5">
      <c r="A94" s="25">
        <v>8.1</v>
      </c>
      <c r="B94" s="26" t="str">
        <f>[1]Source!G354</f>
        <v>Грунтовка «Бетоконтакт», КНАУФ</v>
      </c>
      <c r="C94" s="27" t="str">
        <f>[1]Source!H354</f>
        <v>кг</v>
      </c>
      <c r="D94" s="33">
        <f>[1]Source!I354</f>
        <v>0.51449999999999996</v>
      </c>
      <c r="E94" s="25"/>
    </row>
    <row r="95" spans="1:5" ht="29.25" hidden="1">
      <c r="A95" s="25" t="str">
        <f>[1]Source!E355</f>
        <v>10,2</v>
      </c>
      <c r="B95" s="26" t="str">
        <f>[1]Source!G355</f>
        <v>Смесь сухая для заделки швов (фуга) АТЛАС растворная для ручной работы</v>
      </c>
      <c r="C95" s="27" t="str">
        <f>[1]Source!H355</f>
        <v>т</v>
      </c>
      <c r="D95" s="21">
        <f>[1]Source!I355</f>
        <v>-2.5254599999999999E-2</v>
      </c>
      <c r="E95" s="25"/>
    </row>
    <row r="96" spans="1:5">
      <c r="A96" s="25">
        <v>8.1999999999999993</v>
      </c>
      <c r="B96" s="26" t="str">
        <f>[1]Source!G356</f>
        <v>Шпатлевка Ветонит ТТ</v>
      </c>
      <c r="C96" s="27" t="str">
        <f>[1]Source!H356</f>
        <v>т</v>
      </c>
      <c r="D96" s="33">
        <f>[1]Source!I356</f>
        <v>2.5255E-2</v>
      </c>
      <c r="E96" s="25"/>
    </row>
    <row r="97" spans="1:31" ht="16.5">
      <c r="A97" s="23" t="str">
        <f>CONCATENATE("Подраздел: ", [1]Source!G390)</f>
        <v>Подраздел: Сантехника и трубопроводы</v>
      </c>
      <c r="B97" s="23"/>
      <c r="C97" s="23"/>
      <c r="D97" s="23"/>
      <c r="E97" s="23"/>
      <c r="AE97" s="24" t="str">
        <f>CONCATENATE("Подраздел: ", [1]Source!G390)</f>
        <v>Подраздел: Сантехника и трубопроводы</v>
      </c>
    </row>
    <row r="98" spans="1:31">
      <c r="A98" s="25" t="str">
        <f>[1]Source!E394</f>
        <v>1</v>
      </c>
      <c r="B98" s="26" t="str">
        <f>[1]Source!G394</f>
        <v>Демонтаж умывальников и раковин</v>
      </c>
      <c r="C98" s="27" t="s">
        <v>27</v>
      </c>
      <c r="D98" s="21">
        <v>4</v>
      </c>
      <c r="E98" s="25"/>
    </row>
    <row r="99" spans="1:31" hidden="1">
      <c r="A99" s="25" t="str">
        <f>[1]Source!E395</f>
        <v>1,1</v>
      </c>
      <c r="B99" s="26" t="str">
        <f>[1]Source!G395</f>
        <v>Строительный мусор и масса возвратных материалов</v>
      </c>
      <c r="C99" s="27" t="str">
        <f>[1]Source!H395</f>
        <v>т</v>
      </c>
      <c r="D99" s="21">
        <f>[1]Source!I395</f>
        <v>7.2800000000000004E-2</v>
      </c>
      <c r="E99" s="25"/>
    </row>
    <row r="100" spans="1:31" ht="29.25">
      <c r="A100" s="25" t="str">
        <f>[1]Source!E396</f>
        <v>2</v>
      </c>
      <c r="B100" s="26" t="str">
        <f>[1]Source!G396</f>
        <v>Установка умывальников одиночных с подводкой холодной и горячей воды</v>
      </c>
      <c r="C100" s="27" t="s">
        <v>28</v>
      </c>
      <c r="D100" s="21">
        <v>2</v>
      </c>
      <c r="E100" s="25"/>
    </row>
    <row r="101" spans="1:31" ht="43.5" hidden="1">
      <c r="A101" s="25" t="str">
        <f>[1]Source!E397</f>
        <v>2,1</v>
      </c>
      <c r="B101" s="26" t="str">
        <f>[1]Source!G397</f>
        <v>Умывальники полуфарфоровые и фарфоровые с кронштейнами, сифоном бутылочным латунным и выпуском, овальные со скрытыми установочными поверхностями без спинки размером 550х480х150 мм</v>
      </c>
      <c r="C101" s="27" t="str">
        <f>[1]Source!H397</f>
        <v>компл.</v>
      </c>
      <c r="D101" s="21">
        <f>[1]Source!I397</f>
        <v>-2</v>
      </c>
      <c r="E101" s="25"/>
    </row>
    <row r="102" spans="1:31" ht="29.25">
      <c r="A102" s="25">
        <v>2.1</v>
      </c>
      <c r="B102" s="26" t="str">
        <f>[1]Source!G398</f>
        <v>Умывальники керамические полукруглые "Бореаль, Дельта, Люкс-верона"</v>
      </c>
      <c r="C102" s="27" t="str">
        <f>[1]Source!H398</f>
        <v>шт.</v>
      </c>
      <c r="D102" s="21">
        <f>[1]Source!I398</f>
        <v>2</v>
      </c>
      <c r="E102" s="25"/>
    </row>
    <row r="103" spans="1:31" ht="29.25">
      <c r="A103" s="25">
        <v>2.2000000000000002</v>
      </c>
      <c r="B103" s="26" t="str">
        <f>[1]Source!G399</f>
        <v>Сифон пластмассовый бутылочный унифицированный с выпуском и вертикальным отводом СБУв (ГОСТ 23289-94)</v>
      </c>
      <c r="C103" s="27" t="str">
        <f>[1]Source!H399</f>
        <v>компл.</v>
      </c>
      <c r="D103" s="21">
        <f>[1]Source!I399</f>
        <v>2</v>
      </c>
      <c r="E103" s="25"/>
    </row>
    <row r="104" spans="1:31">
      <c r="A104" s="25" t="str">
        <f>[1]Source!E400</f>
        <v>3</v>
      </c>
      <c r="B104" s="26" t="str">
        <f>[1]Source!G400</f>
        <v>Смена гибких подводок</v>
      </c>
      <c r="C104" s="27" t="s">
        <v>27</v>
      </c>
      <c r="D104" s="21">
        <v>4</v>
      </c>
      <c r="E104" s="25"/>
    </row>
    <row r="105" spans="1:31">
      <c r="A105" s="25">
        <v>4</v>
      </c>
      <c r="B105" s="26" t="str">
        <f>[1]Source!G401</f>
        <v>Снятие смесителя без душевой сетки</v>
      </c>
      <c r="C105" s="27" t="s">
        <v>16</v>
      </c>
      <c r="D105" s="21">
        <v>4</v>
      </c>
      <c r="E105" s="25"/>
    </row>
    <row r="106" spans="1:31" hidden="1">
      <c r="A106" s="25" t="str">
        <f>[1]Source!E402</f>
        <v>5,1</v>
      </c>
      <c r="B106" s="26" t="str">
        <f>[1]Source!G402</f>
        <v>Строительный мусор и масса возвратных материалов</v>
      </c>
      <c r="C106" s="27" t="str">
        <f>[1]Source!H402</f>
        <v>т</v>
      </c>
      <c r="D106" s="21">
        <f>[1]Source!I402</f>
        <v>8.8000000000000005E-3</v>
      </c>
      <c r="E106" s="25"/>
    </row>
    <row r="107" spans="1:31">
      <c r="A107" s="25">
        <v>5</v>
      </c>
      <c r="B107" s="26" t="str">
        <f>[1]Source!G403</f>
        <v>Установка смесителей</v>
      </c>
      <c r="C107" s="27" t="s">
        <v>16</v>
      </c>
      <c r="D107" s="21">
        <v>2</v>
      </c>
      <c r="E107" s="25"/>
    </row>
    <row r="108" spans="1:31" ht="29.25" hidden="1">
      <c r="A108" s="25" t="str">
        <f>[1]Source!E404</f>
        <v>6,1</v>
      </c>
      <c r="B108" s="26" t="str">
        <f>[1]Source!G404</f>
        <v>Смеситель латунный с гальванопокрытием для мойки настольный, с верхней камерой смешения</v>
      </c>
      <c r="C108" s="27" t="str">
        <f>[1]Source!H404</f>
        <v>шт.</v>
      </c>
      <c r="D108" s="21">
        <f>[1]Source!I404</f>
        <v>-2</v>
      </c>
      <c r="E108" s="25"/>
    </row>
    <row r="109" spans="1:31" ht="29.25">
      <c r="A109" s="25">
        <v>5.0999999999999996</v>
      </c>
      <c r="B109" s="26" t="str">
        <f>[1]Source!G405</f>
        <v>Смесители для умывальника одноручковые хромированные, серия Сириус, картридж 35 ("Vidima Ideal" Болгария)</v>
      </c>
      <c r="C109" s="27" t="str">
        <f>[1]Source!H405</f>
        <v>шт.</v>
      </c>
      <c r="D109" s="21">
        <f>[1]Source!I405</f>
        <v>2</v>
      </c>
      <c r="E109" s="25"/>
    </row>
    <row r="110" spans="1:31" ht="29.25">
      <c r="A110" s="25">
        <v>6</v>
      </c>
      <c r="B110" s="26" t="str">
        <f>[1]Source!G406</f>
        <v>Разборка трубопроводов канализации из чугунных труб диаметром 100 мм</v>
      </c>
      <c r="C110" s="27" t="s">
        <v>18</v>
      </c>
      <c r="D110" s="21">
        <v>2.4</v>
      </c>
      <c r="E110" s="25"/>
    </row>
    <row r="111" spans="1:31" hidden="1">
      <c r="A111" s="25" t="str">
        <f>[1]Source!E407</f>
        <v>7,1</v>
      </c>
      <c r="B111" s="26" t="str">
        <f>[1]Source!G407</f>
        <v>Строительный мусор</v>
      </c>
      <c r="C111" s="27" t="str">
        <f>[1]Source!H407</f>
        <v>т</v>
      </c>
      <c r="D111" s="21">
        <f>[1]Source!I407</f>
        <v>3.6240000000000001E-2</v>
      </c>
      <c r="E111" s="25"/>
    </row>
    <row r="112" spans="1:31" ht="29.25">
      <c r="A112" s="25">
        <v>7</v>
      </c>
      <c r="B112" s="26" t="str">
        <f>[1]Source!G408</f>
        <v>Прокладка внутренних трубопроводов канализации из полипропиленовых труб диаметром 110 мм</v>
      </c>
      <c r="C112" s="27" t="s">
        <v>18</v>
      </c>
      <c r="D112" s="21">
        <v>2.4</v>
      </c>
      <c r="E112" s="25"/>
    </row>
    <row r="113" spans="1:31" ht="29.25">
      <c r="A113" s="25">
        <v>7.1</v>
      </c>
      <c r="B113" s="26" t="str">
        <f>[1]Source!G409</f>
        <v>Хомут металлический с шурупом для крепления трубопроводов диаметром 108-116 мм</v>
      </c>
      <c r="C113" s="27" t="str">
        <f>[1]Source!H409</f>
        <v>шт.</v>
      </c>
      <c r="D113" s="21">
        <f>[1]Source!I409</f>
        <v>2</v>
      </c>
      <c r="E113" s="25"/>
    </row>
    <row r="114" spans="1:31">
      <c r="A114" s="25">
        <v>7.2</v>
      </c>
      <c r="B114" s="26" t="str">
        <f>[1]Source!G410</f>
        <v>Переходы из НПВХ, диаметром 110х75 мм</v>
      </c>
      <c r="C114" s="27" t="str">
        <f>[1]Source!H410</f>
        <v>шт.</v>
      </c>
      <c r="D114" s="21">
        <f>[1]Source!I410</f>
        <v>4</v>
      </c>
      <c r="E114" s="25"/>
    </row>
    <row r="115" spans="1:31" ht="29.25">
      <c r="A115" s="25">
        <v>8</v>
      </c>
      <c r="B115" s="26" t="str">
        <f>[1]Source!G411</f>
        <v>Разборка трубопроводов из водогазопроводных труб диаметром до 32 мм</v>
      </c>
      <c r="C115" s="27" t="s">
        <v>18</v>
      </c>
      <c r="D115" s="21">
        <v>14</v>
      </c>
      <c r="E115" s="25"/>
    </row>
    <row r="116" spans="1:31" hidden="1">
      <c r="A116" s="25" t="str">
        <f>[1]Source!E412</f>
        <v>11,1</v>
      </c>
      <c r="B116" s="26" t="str">
        <f>[1]Source!G412</f>
        <v>Строительный мусор и масса возвратных материалов</v>
      </c>
      <c r="C116" s="27" t="str">
        <f>[1]Source!H412</f>
        <v>т</v>
      </c>
      <c r="D116" s="21">
        <f>[1]Source!I412</f>
        <v>3.0799999999999998E-2</v>
      </c>
      <c r="E116" s="25"/>
    </row>
    <row r="117" spans="1:31" ht="29.25">
      <c r="A117" s="25">
        <v>9</v>
      </c>
      <c r="B117" s="26" t="str">
        <f>[1]Source!G413</f>
        <v>Прокладка трубопроводов водоснабжения из напорных полиэтиленовых труб наружным диаметром 25 мм</v>
      </c>
      <c r="C117" s="27" t="s">
        <v>18</v>
      </c>
      <c r="D117" s="21">
        <v>14</v>
      </c>
      <c r="E117" s="25"/>
    </row>
    <row r="118" spans="1:31" ht="29.25">
      <c r="A118" s="25">
        <v>9.1</v>
      </c>
      <c r="B118" s="26" t="str">
        <f>[1]Source!G414</f>
        <v>Хомут металлический с шурупом для крепления трубопроводов диаметром 25-30 мм</v>
      </c>
      <c r="C118" s="27" t="str">
        <f>[1]Source!H414</f>
        <v>шт.</v>
      </c>
      <c r="D118" s="21">
        <f>[1]Source!I414</f>
        <v>14</v>
      </c>
      <c r="E118" s="25"/>
    </row>
    <row r="119" spans="1:31" hidden="1">
      <c r="A119" s="25" t="str">
        <f>[1]Source!E415</f>
        <v>13,2</v>
      </c>
      <c r="B119" s="26" t="str">
        <f>[1]Source!G415</f>
        <v>Труба ПЭ 80 SDR 11, наружный диаметр 25 мм (ГОСТ 18599-2001)</v>
      </c>
      <c r="C119" s="27" t="str">
        <f>[1]Source!H415</f>
        <v>10 м</v>
      </c>
      <c r="D119" s="21">
        <f>[1]Source!I415</f>
        <v>-1.3006</v>
      </c>
      <c r="E119" s="25"/>
    </row>
    <row r="120" spans="1:31" ht="29.25">
      <c r="A120" s="25">
        <v>9.1999999999999993</v>
      </c>
      <c r="B120" s="26" t="str">
        <f>[1]Source!G416</f>
        <v>Трубы полипропиленовые (типа "Wefatherm") (PN20) армированные стекловолокном, наружным диаметром (толщиной стенки) 25х3,5 мм</v>
      </c>
      <c r="C120" s="27" t="str">
        <f>[1]Source!H416</f>
        <v>м</v>
      </c>
      <c r="D120" s="21">
        <f>[1]Source!I416</f>
        <v>14</v>
      </c>
      <c r="E120" s="25"/>
    </row>
    <row r="121" spans="1:31" ht="44.25" customHeight="1">
      <c r="A121" s="25">
        <v>9.3000000000000007</v>
      </c>
      <c r="B121" s="26" t="str">
        <f>[1]Source!G417</f>
        <v>Кран шаровый латунный BROEN BALLOFIX, полнопроходной с дренажом, с рукояткой типа "бабочка", с внутренней резьбой, давлением 1,6 МПа (16 кгс/см2) и 3,0 МПа (30 кгс/см2), диаметром 20 мм, присоединение 3/4"х3/4"</v>
      </c>
      <c r="C121" s="27" t="str">
        <f>[1]Source!H417</f>
        <v>шт.</v>
      </c>
      <c r="D121" s="21">
        <f>[1]Source!I417</f>
        <v>2</v>
      </c>
      <c r="E121" s="25"/>
    </row>
    <row r="122" spans="1:31" ht="57.75">
      <c r="A122" s="25">
        <v>9.4</v>
      </c>
      <c r="B122" s="26" t="str">
        <f>[1]Source!G418</f>
        <v>Кран шаровый латунный BROEN BALLOFIX, полнопроходной с дренажом, с рукояткой типа "бабочка", с внутренней резьбой, давлением 1,6 МПа (16 кгс/см2) и 3,0 МПа (30 кгс/см2), диаметром 15 мм, присоединение 1/2"х1/2"</v>
      </c>
      <c r="C122" s="27" t="str">
        <f>[1]Source!H418</f>
        <v>шт.</v>
      </c>
      <c r="D122" s="21">
        <f>[1]Source!I418</f>
        <v>4</v>
      </c>
      <c r="E122" s="25"/>
    </row>
    <row r="123" spans="1:31" ht="29.25">
      <c r="A123" s="25">
        <v>10</v>
      </c>
      <c r="B123" s="26" t="str">
        <f>[1]Source!G419</f>
        <v>Гидравлическое испытание трубопроводов систем отопления, водопровода и горячего водоснабжения диаметром до 50 мм</v>
      </c>
      <c r="C123" s="27" t="s">
        <v>18</v>
      </c>
      <c r="D123" s="21">
        <v>14</v>
      </c>
      <c r="E123" s="25"/>
    </row>
    <row r="124" spans="1:31" ht="16.5">
      <c r="A124" s="23" t="str">
        <f>CONCATENATE("Раздел: ", [1]Source!G485)</f>
        <v>Раздел: Душевая</v>
      </c>
      <c r="B124" s="23"/>
      <c r="C124" s="23"/>
      <c r="D124" s="23"/>
      <c r="E124" s="23"/>
      <c r="AE124" s="24" t="str">
        <f>CONCATENATE("Раздел: ", [1]Source!G485)</f>
        <v>Раздел: Душевая</v>
      </c>
    </row>
    <row r="125" spans="1:31" ht="16.5">
      <c r="A125" s="23" t="str">
        <f>CONCATENATE("Подраздел: ", [1]Source!G489)</f>
        <v>Подраздел: Потолок</v>
      </c>
      <c r="B125" s="23"/>
      <c r="C125" s="23"/>
      <c r="D125" s="23"/>
      <c r="E125" s="23"/>
      <c r="AE125" s="24" t="str">
        <f>CONCATENATE("Подраздел: ", [1]Source!G489)</f>
        <v>Подраздел: Потолок</v>
      </c>
    </row>
    <row r="126" spans="1:31">
      <c r="A126" s="25" t="str">
        <f>[1]Source!E493</f>
        <v>1</v>
      </c>
      <c r="B126" s="26" t="str">
        <f>[1]Source!G493</f>
        <v>Демонтаж светильников для люминесцентных ламп</v>
      </c>
      <c r="C126" s="27" t="s">
        <v>16</v>
      </c>
      <c r="D126" s="21">
        <v>4</v>
      </c>
      <c r="E126" s="25"/>
    </row>
    <row r="127" spans="1:31" ht="29.25">
      <c r="A127" s="25" t="str">
        <f>[1]Source!E494</f>
        <v>2</v>
      </c>
      <c r="B127" s="26" t="str">
        <f>[1]Source!G494</f>
        <v>Монтаж. Светильник в подвесных потолках, устанавливаемый на профиле, количество ламп в светильнике до 2</v>
      </c>
      <c r="C127" s="27" t="s">
        <v>16</v>
      </c>
      <c r="D127" s="21">
        <v>4</v>
      </c>
      <c r="E127" s="25"/>
    </row>
    <row r="128" spans="1:31" ht="29.25">
      <c r="A128" s="25" t="str">
        <f>[1]Source!E495</f>
        <v>2,1</v>
      </c>
      <c r="B128" s="26" t="str">
        <f>[1]Source!G495</f>
        <v>Светодиодный пылевлагозащищенный светильник "Айсберг" W27 2800Lm 1270х150х100</v>
      </c>
      <c r="C128" s="27" t="str">
        <f>[1]Source!H495</f>
        <v>шт</v>
      </c>
      <c r="D128" s="21">
        <f>[1]Source!I495</f>
        <v>4</v>
      </c>
      <c r="E128" s="25"/>
    </row>
    <row r="129" spans="1:31">
      <c r="A129" s="25">
        <v>3</v>
      </c>
      <c r="B129" s="26" t="str">
        <f>[1]Source!G496</f>
        <v>Смена выключателей</v>
      </c>
      <c r="C129" s="27" t="s">
        <v>23</v>
      </c>
      <c r="D129" s="21">
        <v>2</v>
      </c>
      <c r="E129" s="25"/>
    </row>
    <row r="130" spans="1:31" hidden="1">
      <c r="A130" s="25">
        <v>3.1</v>
      </c>
      <c r="B130" s="26" t="str">
        <f>[1]Source!G497</f>
        <v>Выключатель одноклавишный для скрытой проводки</v>
      </c>
      <c r="C130" s="27" t="str">
        <f>[1]Source!H497</f>
        <v>10 шт.</v>
      </c>
      <c r="D130" s="21">
        <f>[1]Source!I497</f>
        <v>-0.2</v>
      </c>
      <c r="E130" s="25"/>
    </row>
    <row r="131" spans="1:31">
      <c r="A131" s="25">
        <v>3.1</v>
      </c>
      <c r="B131" s="26" t="str">
        <f>[1]Source!G498</f>
        <v>Выключатель одноклавишный для скрытой установки серии "ЛЕТЕН"</v>
      </c>
      <c r="C131" s="27" t="str">
        <f>[1]Source!H498</f>
        <v>шт.</v>
      </c>
      <c r="D131" s="21">
        <f>[1]Source!I498</f>
        <v>2</v>
      </c>
      <c r="E131" s="25"/>
    </row>
    <row r="132" spans="1:31" ht="29.25">
      <c r="A132" s="25">
        <v>4</v>
      </c>
      <c r="B132" s="26" t="str">
        <f>[1]Source!G499</f>
        <v>Демонтаж. Провод групповой осветительных сетей в защитной оболочке или кабель двух-трехжильный по перекрытиям</v>
      </c>
      <c r="C132" s="27" t="s">
        <v>18</v>
      </c>
      <c r="D132" s="21">
        <v>20</v>
      </c>
      <c r="E132" s="25"/>
    </row>
    <row r="133" spans="1:31" ht="29.25">
      <c r="A133" s="25">
        <v>5</v>
      </c>
      <c r="B133" s="26" t="s">
        <v>19</v>
      </c>
      <c r="C133" s="27" t="s">
        <v>18</v>
      </c>
      <c r="D133" s="21">
        <v>20</v>
      </c>
      <c r="E133" s="25"/>
    </row>
    <row r="134" spans="1:31" ht="43.5">
      <c r="A134" s="25">
        <v>5.0999999999999996</v>
      </c>
      <c r="B134" s="26" t="str">
        <f>[1]Source!G501</f>
        <v>Кабель силовой с медными жилами с поливинилхлоридной изоляцией и оболочкой, не распространяющий горение, с низким дымо- и газовыделением марки ВВГнг-LS, с числом жил - 3 и сечением 1,5 мм2</v>
      </c>
      <c r="C134" s="27" t="s">
        <v>18</v>
      </c>
      <c r="D134" s="21">
        <v>20</v>
      </c>
      <c r="E134" s="25"/>
    </row>
    <row r="135" spans="1:31">
      <c r="A135" s="25">
        <v>6</v>
      </c>
      <c r="B135" s="26" t="str">
        <f>[1]Source!G502</f>
        <v>Устройство потолков реечных алюминиевых</v>
      </c>
      <c r="C135" s="27" t="s">
        <v>14</v>
      </c>
      <c r="D135" s="21">
        <v>27.2</v>
      </c>
      <c r="E135" s="25"/>
    </row>
    <row r="136" spans="1:31">
      <c r="A136" s="25">
        <v>6.1</v>
      </c>
      <c r="B136" s="26" t="str">
        <f>[1]Source!G503</f>
        <v>Уголок декоративный (пристенный)</v>
      </c>
      <c r="C136" s="27" t="str">
        <f>[1]Source!H503</f>
        <v>м</v>
      </c>
      <c r="D136" s="21">
        <f>[1]Source!I503</f>
        <v>29.600000000000005</v>
      </c>
      <c r="E136" s="25"/>
    </row>
    <row r="137" spans="1:31">
      <c r="A137" s="25">
        <v>7</v>
      </c>
      <c r="B137" s="26" t="str">
        <f>[1]Source!G504</f>
        <v>Устройство монтажных отверстий в потолках реечных алюминиевых</v>
      </c>
      <c r="C137" s="27" t="s">
        <v>25</v>
      </c>
      <c r="D137" s="21">
        <v>8</v>
      </c>
      <c r="E137" s="25"/>
    </row>
    <row r="138" spans="1:31" ht="29.25">
      <c r="A138" s="25">
        <v>8</v>
      </c>
      <c r="B138" s="26" t="str">
        <f>[1]Source!G505</f>
        <v>Установка решеток жалюзийных площадью в свету до 0,5 м2 (Прим) Установка анемостата</v>
      </c>
      <c r="C138" s="27" t="str">
        <f>[1]Source!H505</f>
        <v>1 решетка</v>
      </c>
      <c r="D138" s="21">
        <f>[1]Source!I505</f>
        <v>4</v>
      </c>
      <c r="E138" s="25"/>
    </row>
    <row r="139" spans="1:31">
      <c r="A139" s="25">
        <v>8.1</v>
      </c>
      <c r="B139" s="26" t="str">
        <f>[1]Source!G506</f>
        <v>Анемостат пластиковый диаметр 125 мм</v>
      </c>
      <c r="C139" s="27" t="str">
        <f>[1]Source!H506</f>
        <v>шт</v>
      </c>
      <c r="D139" s="21">
        <f>[1]Source!I506</f>
        <v>4</v>
      </c>
      <c r="E139" s="25"/>
    </row>
    <row r="140" spans="1:31" ht="16.5">
      <c r="A140" s="23" t="str">
        <f>CONCATENATE("Подраздел: ", [1]Source!G540)</f>
        <v>Подраздел: Пол</v>
      </c>
      <c r="B140" s="23"/>
      <c r="C140" s="23"/>
      <c r="D140" s="23"/>
      <c r="E140" s="23"/>
      <c r="AE140" s="24" t="str">
        <f>CONCATENATE("Подраздел: ", [1]Source!G540)</f>
        <v>Подраздел: Пол</v>
      </c>
    </row>
    <row r="141" spans="1:31">
      <c r="A141" s="25" t="str">
        <f>[1]Source!E544</f>
        <v>1</v>
      </c>
      <c r="B141" s="26" t="str">
        <f>[1]Source!G544</f>
        <v>Разборка покрытий полов из керамических плиток</v>
      </c>
      <c r="C141" s="27" t="s">
        <v>14</v>
      </c>
      <c r="D141" s="21">
        <v>27.2</v>
      </c>
      <c r="E141" s="25"/>
    </row>
    <row r="142" spans="1:31" hidden="1">
      <c r="A142" s="25" t="str">
        <f>[1]Source!E545</f>
        <v>1,1</v>
      </c>
      <c r="B142" s="26" t="str">
        <f>[1]Source!G545</f>
        <v>Строительный мусор</v>
      </c>
      <c r="C142" s="27" t="str">
        <f>[1]Source!H545</f>
        <v>т</v>
      </c>
      <c r="D142" s="21">
        <f>[1]Source!I545</f>
        <v>1.4144000000000001</v>
      </c>
      <c r="E142" s="25"/>
    </row>
    <row r="143" spans="1:31" ht="29.25">
      <c r="A143" s="25" t="str">
        <f>[1]Source!E546</f>
        <v>2</v>
      </c>
      <c r="B143" s="26" t="str">
        <f>[1]Source!G546</f>
        <v>Смена трапов диаметром до 100 мм</v>
      </c>
      <c r="C143" s="27" t="str">
        <f>[1]Source!H546</f>
        <v>100 приборов</v>
      </c>
      <c r="D143" s="21">
        <v>2</v>
      </c>
      <c r="E143" s="25"/>
    </row>
    <row r="144" spans="1:31" ht="29.25">
      <c r="A144" s="25" t="str">
        <f>[1]Source!E547</f>
        <v>3</v>
      </c>
      <c r="B144" s="26" t="s">
        <v>29</v>
      </c>
      <c r="C144" s="27" t="s">
        <v>14</v>
      </c>
      <c r="D144" s="21">
        <v>31.2</v>
      </c>
      <c r="E144" s="25"/>
    </row>
    <row r="145" spans="1:31" ht="29.25" hidden="1">
      <c r="A145" s="25" t="str">
        <f>[1]Source!E548</f>
        <v>4</v>
      </c>
      <c r="B145" s="26" t="str">
        <f>[1]Source!G548</f>
        <v>Устройство гидроизоляции оклеечной рулонными материалами на мастике Битуминоль, последующий слой</v>
      </c>
      <c r="C145" s="27" t="s">
        <v>14</v>
      </c>
      <c r="D145" s="21">
        <v>31.2</v>
      </c>
      <c r="E145" s="25"/>
    </row>
    <row r="146" spans="1:31">
      <c r="A146" s="25">
        <v>4</v>
      </c>
      <c r="B146" s="26" t="s">
        <v>30</v>
      </c>
      <c r="C146" s="27" t="s">
        <v>14</v>
      </c>
      <c r="D146" s="21">
        <v>27.2</v>
      </c>
      <c r="E146" s="25"/>
    </row>
    <row r="147" spans="1:31" ht="29.25" hidden="1">
      <c r="A147" s="25" t="str">
        <f>[1]Source!E550</f>
        <v>6</v>
      </c>
      <c r="B147" s="26" t="str">
        <f>[1]Source!G550</f>
        <v>Устройство стяжек на каждые 5 мм изменения толщины стяжки добавлять или исключать к расценке 11-01-011-01</v>
      </c>
      <c r="C147" s="27" t="str">
        <f>[1]Source!H550</f>
        <v>100 м2 стяжки</v>
      </c>
      <c r="D147" s="21">
        <f>[1]Source!I550</f>
        <v>0.27200000000000002</v>
      </c>
      <c r="E147" s="25"/>
    </row>
    <row r="148" spans="1:31">
      <c r="A148" s="25">
        <v>5</v>
      </c>
      <c r="B148" s="26" t="str">
        <f>[1]Source!G551</f>
        <v>Устройство покрытий из плит керамогранитных размером 40х40 см</v>
      </c>
      <c r="C148" s="27" t="s">
        <v>14</v>
      </c>
      <c r="D148" s="21">
        <v>27.2</v>
      </c>
      <c r="E148" s="25"/>
    </row>
    <row r="149" spans="1:31" hidden="1">
      <c r="A149" s="25">
        <v>5.0999999999999996</v>
      </c>
      <c r="B149" s="26" t="str">
        <f>[1]Source!G552</f>
        <v>Рейки деревянные 8х18 мм</v>
      </c>
      <c r="C149" s="27" t="str">
        <f>[1]Source!H552</f>
        <v>м3</v>
      </c>
      <c r="D149" s="21">
        <f>[1]Source!I552</f>
        <v>2.7200000000000002E-3</v>
      </c>
      <c r="E149" s="25"/>
    </row>
    <row r="150" spans="1:31" ht="29.25" hidden="1">
      <c r="A150" s="25" t="str">
        <f>[1]Source!E553</f>
        <v>8,3</v>
      </c>
      <c r="B150" s="26" t="str">
        <f>[1]Source!G553</f>
        <v>Гранит керамический многоцветный неполированный, размером 400х400х9 мм</v>
      </c>
      <c r="C150" s="27" t="str">
        <f>[1]Source!H553</f>
        <v>м2</v>
      </c>
      <c r="D150" s="21">
        <f>[1]Source!I553</f>
        <v>-27.744000000000003</v>
      </c>
      <c r="E150" s="25"/>
    </row>
    <row r="151" spans="1:31">
      <c r="A151" s="25">
        <v>5.2</v>
      </c>
      <c r="B151" s="26" t="str">
        <f>[1]Source!G554</f>
        <v>Керамогранит 400х400 мм ESTIMA TR 04 матовый</v>
      </c>
      <c r="C151" s="27" t="s">
        <v>14</v>
      </c>
      <c r="D151" s="33">
        <f>[1]Source!I554</f>
        <v>27.744</v>
      </c>
      <c r="E151" s="25"/>
    </row>
    <row r="152" spans="1:31">
      <c r="A152" s="25">
        <v>6</v>
      </c>
      <c r="B152" s="26" t="str">
        <f>[1]Source!G555</f>
        <v>Разборка трубопроводов канализации из чугунных труб диаметром 50 мм</v>
      </c>
      <c r="C152" s="27" t="s">
        <v>18</v>
      </c>
      <c r="D152" s="21">
        <v>1</v>
      </c>
      <c r="E152" s="25"/>
    </row>
    <row r="153" spans="1:31" hidden="1">
      <c r="A153" s="25" t="str">
        <f>[1]Source!E556</f>
        <v>9,1</v>
      </c>
      <c r="B153" s="26" t="str">
        <f>[1]Source!G556</f>
        <v>Строительный мусор</v>
      </c>
      <c r="C153" s="27" t="str">
        <f>[1]Source!H556</f>
        <v>т</v>
      </c>
      <c r="D153" s="21">
        <f>[1]Source!I556</f>
        <v>7.4000000000000003E-3</v>
      </c>
      <c r="E153" s="25"/>
    </row>
    <row r="154" spans="1:31" ht="29.25">
      <c r="A154" s="25">
        <v>7</v>
      </c>
      <c r="B154" s="26" t="str">
        <f>[1]Source!G557</f>
        <v>Прокладка внутренних трубопроводов канализации из полипропиленовых труб диаметром 50 мм</v>
      </c>
      <c r="C154" s="27" t="s">
        <v>18</v>
      </c>
      <c r="D154" s="21">
        <v>1</v>
      </c>
      <c r="E154" s="25"/>
    </row>
    <row r="155" spans="1:31" ht="29.25">
      <c r="A155" s="25">
        <v>7.1</v>
      </c>
      <c r="B155" s="26" t="str">
        <f>[1]Source!G558</f>
        <v>Хомут металлический с шурупом для крепления трубопроводов диаметром 48-53 мм</v>
      </c>
      <c r="C155" s="27" t="s">
        <v>16</v>
      </c>
      <c r="D155" s="21">
        <v>1</v>
      </c>
      <c r="E155" s="25"/>
    </row>
    <row r="156" spans="1:31" ht="16.5">
      <c r="A156" s="23" t="str">
        <f>CONCATENATE("Подраздел: ", [1]Source!G592)</f>
        <v>Подраздел: Стены</v>
      </c>
      <c r="B156" s="23"/>
      <c r="C156" s="23"/>
      <c r="D156" s="23"/>
      <c r="E156" s="23"/>
      <c r="AE156" s="24" t="str">
        <f>CONCATENATE("Подраздел: ", [1]Source!G592)</f>
        <v>Подраздел: Стены</v>
      </c>
    </row>
    <row r="157" spans="1:31" ht="28.5">
      <c r="A157" s="30"/>
      <c r="B157" s="31" t="s">
        <v>20</v>
      </c>
      <c r="C157" s="27" t="s">
        <v>14</v>
      </c>
      <c r="D157" s="27">
        <v>20.7</v>
      </c>
      <c r="E157" s="30"/>
      <c r="AE157" s="32"/>
    </row>
    <row r="158" spans="1:31">
      <c r="A158" s="25" t="str">
        <f>[1]Source!E596</f>
        <v>1</v>
      </c>
      <c r="B158" s="26" t="str">
        <f>[1]Source!G596</f>
        <v>Разборка облицовки стен из керамических глазурованных плиток</v>
      </c>
      <c r="C158" s="27" t="s">
        <v>14</v>
      </c>
      <c r="D158" s="21">
        <v>50.9</v>
      </c>
      <c r="E158" s="25"/>
    </row>
    <row r="159" spans="1:31" ht="29.25">
      <c r="A159" s="25" t="str">
        <f>[1]Source!E597</f>
        <v>2</v>
      </c>
      <c r="B159" s="26" t="str">
        <f>[1]Source!G597</f>
        <v>Покрытие поверхностей грунтовкой глубокого проникновения за 1 раз стен</v>
      </c>
      <c r="C159" s="27" t="s">
        <v>14</v>
      </c>
      <c r="D159" s="21">
        <v>71.599999999999994</v>
      </c>
      <c r="E159" s="25"/>
    </row>
    <row r="160" spans="1:31">
      <c r="A160" s="25" t="str">
        <f>[1]Source!E598</f>
        <v>2,1</v>
      </c>
      <c r="B160" s="26" t="str">
        <f>[1]Source!G598</f>
        <v>Грунтовка «Бетоконтакт», КНАУФ</v>
      </c>
      <c r="C160" s="27" t="str">
        <f>[1]Source!H598</f>
        <v>кг</v>
      </c>
      <c r="D160" s="33">
        <v>25.06</v>
      </c>
      <c r="E160" s="25"/>
    </row>
    <row r="161" spans="1:5" ht="29.25">
      <c r="A161" s="25" t="str">
        <f>[1]Source!E599</f>
        <v>3</v>
      </c>
      <c r="B161" s="26" t="str">
        <f>[1]Source!G599</f>
        <v>Сплошное выравнивание внутренних поверхностей (однослойное оштукатуривание)из сухих растворных смесей толщиной до 10 мм стен</v>
      </c>
      <c r="C161" s="27" t="s">
        <v>14</v>
      </c>
      <c r="D161" s="21">
        <v>71.599999999999994</v>
      </c>
      <c r="E161" s="25"/>
    </row>
    <row r="162" spans="1:5" ht="29.25" hidden="1">
      <c r="A162" s="25" t="str">
        <f>[1]Source!E600</f>
        <v>3,1</v>
      </c>
      <c r="B162" s="26" t="str">
        <f>[1]Source!G600</f>
        <v>Смесь сухая для заделки швов (фуга) АТЛАС растворная для ручной работы</v>
      </c>
      <c r="C162" s="27" t="str">
        <f>[1]Source!H600</f>
        <v>т</v>
      </c>
      <c r="D162" s="21">
        <f>[1]Source!I600</f>
        <v>-0.49373</v>
      </c>
      <c r="E162" s="25"/>
    </row>
    <row r="163" spans="1:5">
      <c r="A163" s="25">
        <v>3.1</v>
      </c>
      <c r="B163" s="26" t="str">
        <f>[1]Source!G601</f>
        <v>Шпатлевка Ветонит ТТ</v>
      </c>
      <c r="C163" s="27" t="str">
        <f>[1]Source!H601</f>
        <v>т</v>
      </c>
      <c r="D163" s="33">
        <v>0.69</v>
      </c>
      <c r="E163" s="25"/>
    </row>
    <row r="164" spans="1:5" ht="43.5">
      <c r="A164" s="25" t="str">
        <f>[1]Source!E602</f>
        <v>4</v>
      </c>
      <c r="B164" s="26" t="str">
        <f>[1]Source!G602</f>
        <v>Гладкая облицовка стен, столбов, пилястр и откосов (без карнизных, плинтусных и угловых плиток) без установки плиток туалетного гарнитура на цементном растворе по кирпичу и бетону</v>
      </c>
      <c r="C164" s="27" t="s">
        <v>14</v>
      </c>
      <c r="D164" s="21">
        <v>71.599999999999994</v>
      </c>
      <c r="E164" s="25"/>
    </row>
    <row r="165" spans="1:5" ht="29.25" hidden="1">
      <c r="A165" s="25" t="str">
        <f>[1]Source!E603</f>
        <v>4,1</v>
      </c>
      <c r="B165" s="26" t="str">
        <f>[1]Source!G603</f>
        <v>Плитки керамические глазурованные для внутренней облицовки стен гладкие без завала белые</v>
      </c>
      <c r="C165" s="27" t="str">
        <f>[1]Source!H603</f>
        <v>м2</v>
      </c>
      <c r="D165" s="21">
        <f>[1]Source!I603</f>
        <v>-71.599999999999994</v>
      </c>
      <c r="E165" s="25"/>
    </row>
    <row r="166" spans="1:5" ht="29.25">
      <c r="A166" s="25">
        <v>4.0999999999999996</v>
      </c>
      <c r="B166" s="26" t="str">
        <f>[1]Source!G604</f>
        <v>Керамическая плитка Kerama Marazzi Башкирия Синий 300х200х6,9 мм, глянец</v>
      </c>
      <c r="C166" s="27" t="str">
        <f>[1]Source!H604</f>
        <v>м2</v>
      </c>
      <c r="D166" s="21">
        <f>[1]Source!I604</f>
        <v>71.599999999999994</v>
      </c>
      <c r="E166" s="25"/>
    </row>
    <row r="167" spans="1:5">
      <c r="A167" s="25" t="str">
        <f>[1]Source!E605</f>
        <v>5</v>
      </c>
      <c r="B167" s="26" t="str">
        <f>[1]Source!G605</f>
        <v>Демонтаж перегородок стальных</v>
      </c>
      <c r="C167" s="27" t="s">
        <v>14</v>
      </c>
      <c r="D167" s="21">
        <v>10.6</v>
      </c>
      <c r="E167" s="25"/>
    </row>
    <row r="168" spans="1:5">
      <c r="A168" s="25" t="str">
        <f>[1]Source!E606</f>
        <v>6</v>
      </c>
      <c r="B168" s="26" t="str">
        <f>[1]Source!G606</f>
        <v>Устройство перегородок каркасно-филенчатых в санузлах</v>
      </c>
      <c r="C168" s="27" t="s">
        <v>14</v>
      </c>
      <c r="D168" s="21">
        <v>10.6</v>
      </c>
      <c r="E168" s="25"/>
    </row>
    <row r="169" spans="1:5" ht="29.25">
      <c r="A169" s="25" t="str">
        <f>[1]Source!E607</f>
        <v>6,1</v>
      </c>
      <c r="B169" s="26" t="str">
        <f>[1]Source!G607</f>
        <v>Душевые перегородки из декоративного пластика по алюминиевому каркасу компании "Профперегородки"</v>
      </c>
      <c r="C169" s="27" t="str">
        <f>[1]Source!H607</f>
        <v>м2</v>
      </c>
      <c r="D169" s="21">
        <f>[1]Source!I607</f>
        <v>10.6</v>
      </c>
      <c r="E169" s="25"/>
    </row>
    <row r="170" spans="1:5" ht="29.25">
      <c r="A170" s="25" t="str">
        <f>[1]Source!E608</f>
        <v>7</v>
      </c>
      <c r="B170" s="26" t="str">
        <f>[1]Source!G608</f>
        <v>Демонтаж дверных коробок в каменных стенах с отбивкой штукатурки в откосах</v>
      </c>
      <c r="C170" s="35" t="s">
        <v>26</v>
      </c>
      <c r="D170" s="21">
        <v>2</v>
      </c>
      <c r="E170" s="25"/>
    </row>
    <row r="171" spans="1:5" hidden="1">
      <c r="A171" s="25" t="str">
        <f>[1]Source!E609</f>
        <v>7,1</v>
      </c>
      <c r="B171" s="26" t="str">
        <f>[1]Source!G609</f>
        <v>Строительный мусор</v>
      </c>
      <c r="C171" s="35" t="str">
        <f>[1]Source!H609</f>
        <v>т</v>
      </c>
      <c r="D171" s="36">
        <f>[1]Source!I609</f>
        <v>0.21</v>
      </c>
      <c r="E171" s="25"/>
    </row>
    <row r="172" spans="1:5">
      <c r="A172" s="25" t="str">
        <f>[1]Source!E610</f>
        <v>8</v>
      </c>
      <c r="B172" s="26" t="str">
        <f>[1]Source!G610</f>
        <v>Снятие дверных полотен</v>
      </c>
      <c r="C172" s="27" t="s">
        <v>14</v>
      </c>
      <c r="D172" s="21">
        <v>3.6</v>
      </c>
      <c r="E172" s="25"/>
    </row>
    <row r="173" spans="1:5" hidden="1">
      <c r="A173" s="25" t="str">
        <f>[1]Source!E611</f>
        <v>8,1</v>
      </c>
      <c r="B173" s="26" t="str">
        <f>[1]Source!G611</f>
        <v>Строительный мусор</v>
      </c>
      <c r="C173" s="27" t="str">
        <f>[1]Source!H611</f>
        <v>т</v>
      </c>
      <c r="D173" s="21">
        <f>[1]Source!I611</f>
        <v>4.2479999999999997E-2</v>
      </c>
      <c r="E173" s="25"/>
    </row>
    <row r="174" spans="1:5" ht="29.25">
      <c r="A174" s="25" t="str">
        <f>[1]Source!E612</f>
        <v>9</v>
      </c>
      <c r="B174" s="26" t="str">
        <f>[1]Source!G612</f>
        <v>Установка блоков из ПВХ в наружных и внутренних дверных проемах в каменных стенах площадью проема до 3 м2</v>
      </c>
      <c r="C174" s="27" t="s">
        <v>14</v>
      </c>
      <c r="D174" s="21">
        <v>3.6</v>
      </c>
      <c r="E174" s="25"/>
    </row>
    <row r="175" spans="1:5" ht="43.5">
      <c r="A175" s="25" t="str">
        <f>[1]Source!E613</f>
        <v>10</v>
      </c>
      <c r="B175" s="26" t="str">
        <f>[1]Source!G613</f>
        <v>Сплошное выравнивание внутренних поверхностей (однослойное оштукатуривание)из сухих растворных смесей толщиной до 10 мм оконных и дверных откосов плоских</v>
      </c>
      <c r="C175" s="27" t="s">
        <v>14</v>
      </c>
      <c r="D175" s="21">
        <v>1.47</v>
      </c>
      <c r="E175" s="25"/>
    </row>
    <row r="176" spans="1:5">
      <c r="A176" s="25" t="str">
        <f>[1]Source!E614</f>
        <v>10,1</v>
      </c>
      <c r="B176" s="26" t="str">
        <f>[1]Source!G614</f>
        <v>Грунтовка «Бетоконтакт», КНАУФ</v>
      </c>
      <c r="C176" s="27" t="str">
        <f>[1]Source!H614</f>
        <v>кг</v>
      </c>
      <c r="D176" s="33">
        <f>[1]Source!I614</f>
        <v>0.51449999999999996</v>
      </c>
      <c r="E176" s="25"/>
    </row>
    <row r="177" spans="1:31" ht="16.5">
      <c r="A177" s="23" t="str">
        <f>CONCATENATE("Подраздел: ", [1]Source!G648)</f>
        <v>Подраздел: Сантехника и трубопроводы</v>
      </c>
      <c r="B177" s="23"/>
      <c r="C177" s="23"/>
      <c r="D177" s="23"/>
      <c r="E177" s="23"/>
      <c r="AE177" s="24" t="str">
        <f>CONCATENATE("Подраздел: ", [1]Source!G648)</f>
        <v>Подраздел: Сантехника и трубопроводы</v>
      </c>
    </row>
    <row r="178" spans="1:31">
      <c r="A178" s="25" t="str">
        <f>[1]Source!E652</f>
        <v>1</v>
      </c>
      <c r="B178" s="26" t="str">
        <f>[1]Source!G652</f>
        <v>Смена смесителей с душевой сеткой</v>
      </c>
      <c r="C178" s="27" t="s">
        <v>16</v>
      </c>
      <c r="D178" s="21">
        <v>4</v>
      </c>
      <c r="E178" s="25"/>
    </row>
    <row r="179" spans="1:31" hidden="1">
      <c r="A179" s="25" t="str">
        <f>[1]Source!E653</f>
        <v>1,1</v>
      </c>
      <c r="B179" s="26" t="str">
        <f>[1]Source!G653</f>
        <v>Строительный мусор и масса возвратных материалов</v>
      </c>
      <c r="C179" s="27" t="str">
        <f>[1]Source!H653</f>
        <v>т</v>
      </c>
      <c r="D179" s="21">
        <f>[1]Source!I653</f>
        <v>1.0400000000000001E-2</v>
      </c>
      <c r="E179" s="25"/>
    </row>
    <row r="180" spans="1:31" ht="43.5" hidden="1">
      <c r="A180" s="25">
        <v>1.1000000000000001</v>
      </c>
      <c r="B180" s="26" t="str">
        <f>[1]Source!G654</f>
        <v>Смесители общие для ванн и умывальников с душевой сеткой на гибком шланге, с кнопочным переключателем СМ-ВУ-ШЛР с цельнолитым корпусом</v>
      </c>
      <c r="C180" s="27" t="str">
        <f>[1]Source!H654</f>
        <v>компл.</v>
      </c>
      <c r="D180" s="21">
        <f>[1]Source!I654</f>
        <v>-4</v>
      </c>
      <c r="E180" s="25"/>
    </row>
    <row r="181" spans="1:31">
      <c r="A181" s="25">
        <v>1.1000000000000001</v>
      </c>
      <c r="B181" s="26" t="str">
        <f>[1]Source!G655</f>
        <v>Смесители для душа комбинированные со штангой, Vidima, "Ideal + Arma"</v>
      </c>
      <c r="C181" s="27" t="str">
        <f>[1]Source!H655</f>
        <v>шт.</v>
      </c>
      <c r="D181" s="21">
        <f>[1]Source!I655</f>
        <v>4</v>
      </c>
      <c r="E181" s="25"/>
    </row>
    <row r="182" spans="1:31" ht="29.25">
      <c r="A182" s="25" t="str">
        <f>[1]Source!E656</f>
        <v>2</v>
      </c>
      <c r="B182" s="26" t="str">
        <f>[1]Source!G656</f>
        <v>Разборка трубопроводов из водогазопроводных труб диаметром до 32 мм</v>
      </c>
      <c r="C182" s="27" t="s">
        <v>18</v>
      </c>
      <c r="D182" s="21">
        <v>12</v>
      </c>
      <c r="E182" s="25"/>
    </row>
    <row r="183" spans="1:31" hidden="1">
      <c r="A183" s="25" t="str">
        <f>[1]Source!E657</f>
        <v>2,1</v>
      </c>
      <c r="B183" s="26" t="str">
        <f>[1]Source!G657</f>
        <v>Строительный мусор и масса возвратных материалов</v>
      </c>
      <c r="C183" s="27" t="str">
        <f>[1]Source!H657</f>
        <v>т</v>
      </c>
      <c r="D183" s="21">
        <f>[1]Source!I657</f>
        <v>2.64E-2</v>
      </c>
      <c r="E183" s="25"/>
    </row>
    <row r="184" spans="1:31" ht="29.25">
      <c r="A184" s="25" t="str">
        <f>[1]Source!E658</f>
        <v>3</v>
      </c>
      <c r="B184" s="26" t="str">
        <f>[1]Source!G658</f>
        <v>Разборка трубопроводов из водогазопроводных труб диаметром до 63 мм</v>
      </c>
      <c r="C184" s="27" t="s">
        <v>18</v>
      </c>
      <c r="D184" s="21">
        <v>23.5</v>
      </c>
      <c r="E184" s="25"/>
    </row>
    <row r="185" spans="1:31" hidden="1">
      <c r="A185" s="25" t="str">
        <f>[1]Source!E659</f>
        <v>3,1</v>
      </c>
      <c r="B185" s="26" t="str">
        <f>[1]Source!G659</f>
        <v>Строительный мусор и масса возвратных материалов</v>
      </c>
      <c r="C185" s="27" t="str">
        <f>[1]Source!H659</f>
        <v>т</v>
      </c>
      <c r="D185" s="21">
        <f>[1]Source!I659</f>
        <v>7.9899999999999999E-2</v>
      </c>
      <c r="E185" s="25"/>
    </row>
    <row r="186" spans="1:31" ht="29.25">
      <c r="A186" s="25" t="str">
        <f>[1]Source!E660</f>
        <v>4</v>
      </c>
      <c r="B186" s="26" t="str">
        <f>[1]Source!G660</f>
        <v>Прокладка трубопроводов водоснабжения из напорных полиэтиленовых труб наружным диаметром 20 мм</v>
      </c>
      <c r="C186" s="27" t="s">
        <v>18</v>
      </c>
      <c r="D186" s="21">
        <v>12</v>
      </c>
      <c r="E186" s="25"/>
    </row>
    <row r="187" spans="1:31" ht="29.25">
      <c r="A187" s="25" t="str">
        <f>[1]Source!E661</f>
        <v>4,1</v>
      </c>
      <c r="B187" s="26" t="str">
        <f>[1]Source!G661</f>
        <v>Хомут металлический с шурупом для крепления трубопроводов диаметром 20-25 мм</v>
      </c>
      <c r="C187" s="27" t="s">
        <v>16</v>
      </c>
      <c r="D187" s="21">
        <v>12</v>
      </c>
      <c r="E187" s="25"/>
    </row>
    <row r="188" spans="1:31" hidden="1">
      <c r="A188" s="25" t="str">
        <f>[1]Source!E662</f>
        <v>4,2</v>
      </c>
      <c r="B188" s="26" t="str">
        <f>[1]Source!G662</f>
        <v>Труба ПЭ 80 SDR 11, наружный диаметр 20 мм (ГОСТ 18599-2001)</v>
      </c>
      <c r="C188" s="27" t="str">
        <f>[1]Source!H662</f>
        <v>10 м</v>
      </c>
      <c r="D188" s="21">
        <f>[1]Source!I662</f>
        <v>-1.0788</v>
      </c>
      <c r="E188" s="25"/>
    </row>
    <row r="189" spans="1:31" ht="29.25">
      <c r="A189" s="25">
        <v>4.2</v>
      </c>
      <c r="B189" s="26" t="str">
        <f>[1]Source!G663</f>
        <v>Трубы полипропиленовые (типа "Wefatherm") (PN20) армированные стекловолокном, наружным диаметром (толщиной стенки) 20х2,8 мм</v>
      </c>
      <c r="C189" s="27" t="str">
        <f>[1]Source!H663</f>
        <v>м</v>
      </c>
      <c r="D189" s="21">
        <f>[1]Source!I663</f>
        <v>12</v>
      </c>
      <c r="E189" s="25"/>
    </row>
    <row r="190" spans="1:31" ht="29.25">
      <c r="A190" s="25" t="str">
        <f>[1]Source!E664</f>
        <v>5</v>
      </c>
      <c r="B190" s="26" t="str">
        <f>[1]Source!G664</f>
        <v>Прокладка трубопроводов водоснабжения из напорных полиэтиленовых труб наружным диаметром 50 мм</v>
      </c>
      <c r="C190" s="27" t="s">
        <v>18</v>
      </c>
      <c r="D190" s="21">
        <v>23.5</v>
      </c>
      <c r="E190" s="25"/>
    </row>
    <row r="191" spans="1:31" ht="29.25">
      <c r="A191" s="25" t="str">
        <f>[1]Source!E665</f>
        <v>5,1</v>
      </c>
      <c r="B191" s="26" t="str">
        <f>[1]Source!G665</f>
        <v>Хомут металлический с шурупом для крепления трубопроводов диаметром 48-53 мм</v>
      </c>
      <c r="C191" s="27" t="s">
        <v>16</v>
      </c>
      <c r="D191" s="21">
        <v>24</v>
      </c>
      <c r="E191" s="25"/>
    </row>
    <row r="192" spans="1:31" ht="29.25" hidden="1">
      <c r="A192" s="25" t="str">
        <f>[1]Source!E666</f>
        <v>5,2</v>
      </c>
      <c r="B192" s="26" t="str">
        <f>[1]Source!G666</f>
        <v>Труба напорная из полиэтилена PE 100 питьевая ПЭ100 SDR17, размером 50х3,0 мм (ГОСТ 18599-2001, ГОСТ Р 52134-2003)</v>
      </c>
      <c r="C192" s="27" t="str">
        <f>[1]Source!H666</f>
        <v>м</v>
      </c>
      <c r="D192" s="21">
        <f>[1]Source!I666</f>
        <v>-22.231000000000002</v>
      </c>
      <c r="E192" s="25"/>
    </row>
    <row r="193" spans="1:31" ht="29.25">
      <c r="A193" s="25">
        <v>5.2</v>
      </c>
      <c r="B193" s="26" t="str">
        <f>[1]Source!G667</f>
        <v>Трубы полипропиленовые (типа "Wefatherm") (PN20) армированные стекловолокном, наружным диаметром (толщиной стенки) 50х6,9 мм</v>
      </c>
      <c r="C193" s="27" t="str">
        <f>[1]Source!H667</f>
        <v>м</v>
      </c>
      <c r="D193" s="21">
        <f>[1]Source!I667</f>
        <v>23.5</v>
      </c>
      <c r="E193" s="25"/>
    </row>
    <row r="194" spans="1:31" ht="43.5">
      <c r="A194" s="25">
        <v>5.3</v>
      </c>
      <c r="B194" s="26" t="str">
        <f>[1]Source!G668</f>
        <v>Кран шаровый латунный BROEN BALLOFIX, полнопроходной, с обычной рукояткой, с внутренней резьбой, давлением 1,6 МПа (16 кгс/см2) и 2,5 МПа (25 кгс/см2), диаметром 50 мм, присоединение 2"х2"</v>
      </c>
      <c r="C194" s="27" t="str">
        <f>[1]Source!H668</f>
        <v>шт.</v>
      </c>
      <c r="D194" s="21">
        <f>[1]Source!I668</f>
        <v>1.9999999999999998</v>
      </c>
      <c r="E194" s="25"/>
    </row>
    <row r="195" spans="1:31" ht="29.25">
      <c r="A195" s="25">
        <v>6</v>
      </c>
      <c r="B195" s="26" t="str">
        <f>[1]Source!G669</f>
        <v>Гидравлическое испытание трубопроводов систем отопления, водопровода и горячего водоснабжения диаметром до 50 мм</v>
      </c>
      <c r="C195" s="27" t="s">
        <v>18</v>
      </c>
      <c r="D195" s="21">
        <v>35.5</v>
      </c>
      <c r="E195" s="25"/>
    </row>
    <row r="196" spans="1:31" ht="16.5">
      <c r="A196" s="23" t="str">
        <f>CONCATENATE("Раздел: ", [1]Source!G735)</f>
        <v>Раздел: Туалет</v>
      </c>
      <c r="B196" s="23"/>
      <c r="C196" s="23"/>
      <c r="D196" s="23"/>
      <c r="E196" s="23"/>
      <c r="AE196" s="24" t="str">
        <f>CONCATENATE("Раздел: ", [1]Source!G735)</f>
        <v>Раздел: Туалет</v>
      </c>
    </row>
    <row r="197" spans="1:31" ht="16.5">
      <c r="A197" s="23" t="str">
        <f>CONCATENATE("Подраздел: ", [1]Source!G739)</f>
        <v>Подраздел: Потолок</v>
      </c>
      <c r="B197" s="23"/>
      <c r="C197" s="23"/>
      <c r="D197" s="23"/>
      <c r="E197" s="23"/>
      <c r="AE197" s="24" t="str">
        <f>CONCATENATE("Подраздел: ", [1]Source!G739)</f>
        <v>Подраздел: Потолок</v>
      </c>
    </row>
    <row r="198" spans="1:31">
      <c r="A198" s="25" t="str">
        <f>[1]Source!E743</f>
        <v>1</v>
      </c>
      <c r="B198" s="26" t="str">
        <f>[1]Source!G743</f>
        <v>Демонтаж светильников с лампами накаливания</v>
      </c>
      <c r="C198" s="27" t="s">
        <v>16</v>
      </c>
      <c r="D198" s="21">
        <v>1</v>
      </c>
      <c r="E198" s="25"/>
    </row>
    <row r="199" spans="1:31" ht="43.5">
      <c r="A199" s="25" t="str">
        <f>[1]Source!E744</f>
        <v>2</v>
      </c>
      <c r="B199" s="26" t="s">
        <v>31</v>
      </c>
      <c r="C199" s="27" t="s">
        <v>16</v>
      </c>
      <c r="D199" s="21">
        <v>1</v>
      </c>
      <c r="E199" s="25"/>
    </row>
    <row r="200" spans="1:31">
      <c r="A200" s="25" t="str">
        <f>[1]Source!E745</f>
        <v>2,1</v>
      </c>
      <c r="B200" s="26" t="str">
        <f>[1]Source!G745</f>
        <v>Светильник светодиодный СПП-2301</v>
      </c>
      <c r="C200" s="27" t="str">
        <f>[1]Source!H745</f>
        <v>шт</v>
      </c>
      <c r="D200" s="21">
        <f>[1]Source!I745</f>
        <v>1</v>
      </c>
      <c r="E200" s="25"/>
    </row>
    <row r="201" spans="1:31">
      <c r="A201" s="25" t="str">
        <f>[1]Source!E746</f>
        <v>4</v>
      </c>
      <c r="B201" s="26" t="str">
        <f>[1]Source!G746</f>
        <v>Смена выключателей</v>
      </c>
      <c r="C201" s="27" t="s">
        <v>16</v>
      </c>
      <c r="D201" s="21">
        <v>1</v>
      </c>
      <c r="E201" s="25"/>
    </row>
    <row r="202" spans="1:31" hidden="1">
      <c r="A202" s="25" t="str">
        <f>[1]Source!E747</f>
        <v>4,1</v>
      </c>
      <c r="B202" s="26" t="str">
        <f>[1]Source!G747</f>
        <v>Выключатель одноклавишный для скрытой проводки</v>
      </c>
      <c r="C202" s="27" t="str">
        <f>[1]Source!H747</f>
        <v>10 шт.</v>
      </c>
      <c r="D202" s="21">
        <f>[1]Source!I747</f>
        <v>-0.1</v>
      </c>
      <c r="E202" s="25"/>
    </row>
    <row r="203" spans="1:31">
      <c r="A203" s="25" t="str">
        <f>[1]Source!E748</f>
        <v>4,2</v>
      </c>
      <c r="B203" s="26" t="str">
        <f>[1]Source!G748</f>
        <v>Выключатель одноклавишный для скрытой установки серии "ЛЕТЕН"</v>
      </c>
      <c r="C203" s="27" t="str">
        <f>[1]Source!H748</f>
        <v>шт.</v>
      </c>
      <c r="D203" s="21">
        <f>[1]Source!I748</f>
        <v>1</v>
      </c>
      <c r="E203" s="25"/>
    </row>
    <row r="204" spans="1:31" ht="29.25">
      <c r="A204" s="25" t="str">
        <f>[1]Source!E749</f>
        <v>5</v>
      </c>
      <c r="B204" s="26" t="str">
        <f>[1]Source!G749</f>
        <v>Демонтаж. Провод групповой осветительных сетей в защитной оболочке или кабель двух-трехжильный по перекрытиям</v>
      </c>
      <c r="C204" s="27" t="s">
        <v>18</v>
      </c>
      <c r="D204" s="21">
        <v>4</v>
      </c>
      <c r="E204" s="25"/>
    </row>
    <row r="205" spans="1:31" ht="29.25">
      <c r="A205" s="25" t="str">
        <f>[1]Source!E750</f>
        <v>6</v>
      </c>
      <c r="B205" s="26" t="s">
        <v>19</v>
      </c>
      <c r="C205" s="27" t="s">
        <v>18</v>
      </c>
      <c r="D205" s="21">
        <v>4</v>
      </c>
      <c r="E205" s="25"/>
    </row>
    <row r="206" spans="1:31" ht="43.5">
      <c r="A206" s="25" t="str">
        <f>[1]Source!E751</f>
        <v>6,1</v>
      </c>
      <c r="B206" s="26" t="str">
        <f>[1]Source!G751</f>
        <v>Кабель силовой с медными жилами с поливинилхлоридной изоляцией и оболочкой, не распространяющий горение, с низким дымо- и газовыделением марки ВВГнг-LS, с числом жил - 3 и сечением 1,5 мм2</v>
      </c>
      <c r="C206" s="27" t="s">
        <v>18</v>
      </c>
      <c r="D206" s="21">
        <v>4</v>
      </c>
      <c r="E206" s="25"/>
    </row>
    <row r="207" spans="1:31">
      <c r="A207" s="25" t="str">
        <f>[1]Source!E752</f>
        <v>7</v>
      </c>
      <c r="B207" s="26" t="str">
        <f>[1]Source!G752</f>
        <v>Устройство потолков реечных алюминиевых</v>
      </c>
      <c r="C207" s="27" t="s">
        <v>14</v>
      </c>
      <c r="D207" s="21">
        <v>1.26</v>
      </c>
      <c r="E207" s="25"/>
    </row>
    <row r="208" spans="1:31">
      <c r="A208" s="25" t="str">
        <f>[1]Source!E753</f>
        <v>7,1</v>
      </c>
      <c r="B208" s="26" t="str">
        <f>[1]Source!G753</f>
        <v>Уголок декоративный (пристенный)</v>
      </c>
      <c r="C208" s="27" t="str">
        <f>[1]Source!H753</f>
        <v>м</v>
      </c>
      <c r="D208" s="21">
        <f>[1]Source!I753</f>
        <v>4.5199999999999996</v>
      </c>
      <c r="E208" s="25"/>
    </row>
    <row r="209" spans="1:31">
      <c r="A209" s="25" t="str">
        <f>[1]Source!E754</f>
        <v>8</v>
      </c>
      <c r="B209" s="26" t="str">
        <f>[1]Source!G754</f>
        <v>Устройство монтажных отверстий в потолках реечных алюминиевых</v>
      </c>
      <c r="C209" s="27" t="s">
        <v>32</v>
      </c>
      <c r="D209" s="21">
        <v>1</v>
      </c>
      <c r="E209" s="25"/>
    </row>
    <row r="210" spans="1:31" ht="16.5">
      <c r="A210" s="23" t="str">
        <f>CONCATENATE("Подраздел: ", [1]Source!G788)</f>
        <v>Подраздел: Пол</v>
      </c>
      <c r="B210" s="23"/>
      <c r="C210" s="23"/>
      <c r="D210" s="23"/>
      <c r="E210" s="23"/>
      <c r="AE210" s="24" t="str">
        <f>CONCATENATE("Подраздел: ", [1]Source!G788)</f>
        <v>Подраздел: Пол</v>
      </c>
    </row>
    <row r="211" spans="1:31">
      <c r="A211" s="25">
        <v>1</v>
      </c>
      <c r="B211" s="26" t="str">
        <f>[1]Source!G792</f>
        <v>Разборка покрытий полов из керамических плиток</v>
      </c>
      <c r="C211" s="27" t="s">
        <v>14</v>
      </c>
      <c r="D211" s="21">
        <v>1.26</v>
      </c>
      <c r="E211" s="25"/>
    </row>
    <row r="212" spans="1:31" hidden="1">
      <c r="A212" s="25" t="str">
        <f>[1]Source!E793</f>
        <v>2,1</v>
      </c>
      <c r="B212" s="26" t="str">
        <f>[1]Source!G793</f>
        <v>Строительный мусор</v>
      </c>
      <c r="C212" s="27" t="str">
        <f>[1]Source!H793</f>
        <v>т</v>
      </c>
      <c r="D212" s="21">
        <f>[1]Source!I793</f>
        <v>6.5519999999999995E-2</v>
      </c>
      <c r="E212" s="25"/>
    </row>
    <row r="213" spans="1:31">
      <c r="A213" s="25">
        <v>2</v>
      </c>
      <c r="B213" s="26" t="str">
        <f>[1]Source!G794</f>
        <v>Устройство стяжек цементных толщиной 20 мм</v>
      </c>
      <c r="C213" s="27" t="s">
        <v>14</v>
      </c>
      <c r="D213" s="21">
        <v>1.26</v>
      </c>
      <c r="E213" s="25"/>
    </row>
    <row r="214" spans="1:31">
      <c r="A214" s="25">
        <v>3</v>
      </c>
      <c r="B214" s="26" t="str">
        <f>[1]Source!G795</f>
        <v>Устройство покрытий из плит керамогранитных размером 40х40 см</v>
      </c>
      <c r="C214" s="27" t="s">
        <v>14</v>
      </c>
      <c r="D214" s="21">
        <v>1.26</v>
      </c>
      <c r="E214" s="25"/>
    </row>
    <row r="215" spans="1:31" hidden="1">
      <c r="A215" s="25">
        <v>3.1</v>
      </c>
      <c r="B215" s="26" t="str">
        <f>[1]Source!G796</f>
        <v>Рейки деревянные 8х18 мм</v>
      </c>
      <c r="C215" s="27" t="str">
        <f>[1]Source!H796</f>
        <v>м3</v>
      </c>
      <c r="D215" s="21">
        <f>[1]Source!I796</f>
        <v>1.26E-4</v>
      </c>
      <c r="E215" s="25"/>
    </row>
    <row r="216" spans="1:31" ht="29.25" hidden="1">
      <c r="A216" s="25">
        <v>3.2</v>
      </c>
      <c r="B216" s="26" t="str">
        <f>[1]Source!G797</f>
        <v>Гранит керамический многоцветный неполированный, размером 400х400х9 мм</v>
      </c>
      <c r="C216" s="27" t="str">
        <f>[1]Source!H797</f>
        <v>м2</v>
      </c>
      <c r="D216" s="21">
        <f>[1]Source!I797</f>
        <v>-1.2851999999999999</v>
      </c>
      <c r="E216" s="25"/>
    </row>
    <row r="217" spans="1:31">
      <c r="A217" s="25">
        <v>3.2</v>
      </c>
      <c r="B217" s="26" t="str">
        <f>[1]Source!G798</f>
        <v>Керамогранит 400х400 мм ESTIMA TR 04 матовый</v>
      </c>
      <c r="C217" s="27" t="s">
        <v>14</v>
      </c>
      <c r="D217" s="33">
        <f>[1]Source!I798</f>
        <v>1.2851999999999999</v>
      </c>
      <c r="E217" s="25"/>
    </row>
    <row r="218" spans="1:31" ht="16.5">
      <c r="A218" s="23" t="str">
        <f>CONCATENATE("Подраздел: ", [1]Source!G832)</f>
        <v>Подраздел: Стены</v>
      </c>
      <c r="B218" s="23"/>
      <c r="C218" s="23"/>
      <c r="D218" s="23"/>
      <c r="E218" s="23"/>
      <c r="AE218" s="24" t="str">
        <f>CONCATENATE("Подраздел: ", [1]Source!G832)</f>
        <v>Подраздел: Стены</v>
      </c>
    </row>
    <row r="219" spans="1:31" ht="28.5">
      <c r="A219" s="30"/>
      <c r="B219" s="31" t="s">
        <v>20</v>
      </c>
      <c r="C219" s="27" t="s">
        <v>14</v>
      </c>
      <c r="D219" s="27">
        <v>3.7</v>
      </c>
      <c r="E219" s="30"/>
      <c r="AE219" s="32"/>
    </row>
    <row r="220" spans="1:31">
      <c r="A220" s="25" t="str">
        <f>[1]Source!E836</f>
        <v>1</v>
      </c>
      <c r="B220" s="26" t="str">
        <f>[1]Source!G836</f>
        <v>Разборка облицовки стен из керамических глазурованных плиток</v>
      </c>
      <c r="C220" s="27" t="s">
        <v>14</v>
      </c>
      <c r="D220" s="21">
        <v>7.4</v>
      </c>
      <c r="E220" s="25"/>
    </row>
    <row r="221" spans="1:31" ht="29.25">
      <c r="A221" s="25" t="str">
        <f>[1]Source!E837</f>
        <v>2</v>
      </c>
      <c r="B221" s="26" t="str">
        <f>[1]Source!G837</f>
        <v>Покрытие поверхностей грунтовкой глубокого проникновения за 1 раз стен</v>
      </c>
      <c r="C221" s="27" t="s">
        <v>14</v>
      </c>
      <c r="D221" s="21">
        <v>11.1</v>
      </c>
      <c r="E221" s="25"/>
    </row>
    <row r="222" spans="1:31">
      <c r="A222" s="25" t="str">
        <f>[1]Source!E838</f>
        <v>2,1</v>
      </c>
      <c r="B222" s="26" t="str">
        <f>[1]Source!G838</f>
        <v>Грунтовка «Бетоконтакт», КНАУФ</v>
      </c>
      <c r="C222" s="27" t="str">
        <f>[1]Source!H838</f>
        <v>кг</v>
      </c>
      <c r="D222" s="33">
        <f>[1]Source!I838</f>
        <v>3.8850000000000002</v>
      </c>
      <c r="E222" s="25"/>
    </row>
    <row r="223" spans="1:31" ht="29.25">
      <c r="A223" s="25" t="str">
        <f>[1]Source!E839</f>
        <v>3</v>
      </c>
      <c r="B223" s="26" t="str">
        <f>[1]Source!G839</f>
        <v>Сплошное выравнивание внутренних поверхностей (однослойное оштукатуривание)из сухих растворных смесей толщиной до 10 мм стен</v>
      </c>
      <c r="C223" s="27" t="s">
        <v>14</v>
      </c>
      <c r="D223" s="21">
        <v>11.1</v>
      </c>
      <c r="E223" s="25"/>
    </row>
    <row r="224" spans="1:31" ht="29.25" hidden="1">
      <c r="A224" s="25" t="str">
        <f>[1]Source!E840</f>
        <v>3,1</v>
      </c>
      <c r="B224" s="26" t="str">
        <f>[1]Source!G840</f>
        <v>Смесь сухая для заделки швов (фуга) АТЛАС растворная для ручной работы</v>
      </c>
      <c r="C224" s="27" t="str">
        <f>[1]Source!H840</f>
        <v>т</v>
      </c>
      <c r="D224" s="21">
        <f>[1]Source!I840</f>
        <v>-0.10767</v>
      </c>
      <c r="E224" s="25"/>
    </row>
    <row r="225" spans="1:31">
      <c r="A225" s="25">
        <v>3.1</v>
      </c>
      <c r="B225" s="26" t="str">
        <f>[1]Source!G841</f>
        <v>Шпатлевка Ветонит ТТ</v>
      </c>
      <c r="C225" s="27" t="str">
        <f>[1]Source!H841</f>
        <v>т</v>
      </c>
      <c r="D225" s="33">
        <f>[1]Source!I841</f>
        <v>0.10767</v>
      </c>
      <c r="E225" s="25"/>
    </row>
    <row r="226" spans="1:31" ht="43.5">
      <c r="A226" s="25" t="str">
        <f>[1]Source!E842</f>
        <v>4</v>
      </c>
      <c r="B226" s="26" t="str">
        <f>[1]Source!G842</f>
        <v>Гладкая облицовка стен, столбов, пилястр и откосов (без карнизных, плинтусных и угловых плиток) без установки плиток туалетного гарнитура на цементном растворе по кирпичу и бетону</v>
      </c>
      <c r="C226" s="27" t="s">
        <v>14</v>
      </c>
      <c r="D226" s="21">
        <v>11.1</v>
      </c>
      <c r="E226" s="25"/>
    </row>
    <row r="227" spans="1:31" ht="29.25" hidden="1">
      <c r="A227" s="25" t="str">
        <f>[1]Source!E843</f>
        <v>4,1</v>
      </c>
      <c r="B227" s="26" t="str">
        <f>[1]Source!G843</f>
        <v>Плитки керамические глазурованные для внутренней облицовки стен гладкие без завала белые</v>
      </c>
      <c r="C227" s="27" t="str">
        <f>[1]Source!H843</f>
        <v>м2</v>
      </c>
      <c r="D227" s="21">
        <f>[1]Source!I843</f>
        <v>-11.1</v>
      </c>
      <c r="E227" s="25"/>
    </row>
    <row r="228" spans="1:31" ht="29.25">
      <c r="A228" s="25">
        <v>4.0999999999999996</v>
      </c>
      <c r="B228" s="26" t="str">
        <f>[1]Source!G844</f>
        <v>Керамическая плитка Kerama Marazzi Башкирия Синий 300х200х6,9 мм, глянец</v>
      </c>
      <c r="C228" s="27" t="str">
        <f>[1]Source!H844</f>
        <v>м2</v>
      </c>
      <c r="D228" s="21">
        <f>[1]Source!I844</f>
        <v>11.1</v>
      </c>
      <c r="E228" s="25"/>
    </row>
    <row r="229" spans="1:31" ht="29.25">
      <c r="A229" s="25" t="str">
        <f>[1]Source!E845</f>
        <v>5</v>
      </c>
      <c r="B229" s="26" t="str">
        <f>[1]Source!G845</f>
        <v>Демонтаж дверных коробок в каменных стенах с отбивкой штукатурки в откосах</v>
      </c>
      <c r="C229" s="27" t="s">
        <v>26</v>
      </c>
      <c r="D229" s="21">
        <v>1</v>
      </c>
      <c r="E229" s="25"/>
    </row>
    <row r="230" spans="1:31" hidden="1">
      <c r="A230" s="25" t="str">
        <f>[1]Source!E846</f>
        <v>5,1</v>
      </c>
      <c r="B230" s="26" t="str">
        <f>[1]Source!G846</f>
        <v>Строительный мусор</v>
      </c>
      <c r="C230" s="27" t="str">
        <f>[1]Source!H846</f>
        <v>т</v>
      </c>
      <c r="D230" s="21">
        <f>[1]Source!I846</f>
        <v>0.105</v>
      </c>
      <c r="E230" s="25"/>
    </row>
    <row r="231" spans="1:31">
      <c r="A231" s="25" t="str">
        <f>[1]Source!E847</f>
        <v>6</v>
      </c>
      <c r="B231" s="26" t="str">
        <f>[1]Source!G847</f>
        <v>Снятие дверных полотен</v>
      </c>
      <c r="C231" s="27" t="s">
        <v>14</v>
      </c>
      <c r="D231" s="21">
        <v>1.89</v>
      </c>
      <c r="E231" s="25"/>
    </row>
    <row r="232" spans="1:31" hidden="1">
      <c r="A232" s="25" t="str">
        <f>[1]Source!E848</f>
        <v>6,1</v>
      </c>
      <c r="B232" s="26" t="str">
        <f>[1]Source!G848</f>
        <v>Строительный мусор</v>
      </c>
      <c r="C232" s="27" t="str">
        <f>[1]Source!H848</f>
        <v>т</v>
      </c>
      <c r="D232" s="21">
        <f>[1]Source!I848</f>
        <v>2.2301999999999999E-2</v>
      </c>
      <c r="E232" s="25"/>
    </row>
    <row r="233" spans="1:31">
      <c r="A233" s="25" t="str">
        <f>[1]Source!E849</f>
        <v>7</v>
      </c>
      <c r="B233" s="26" t="str">
        <f>[1]Source!G849</f>
        <v>Установка металлических дверных блоков в готовые проемы</v>
      </c>
      <c r="C233" s="27" t="str">
        <f>[1]Source!H849</f>
        <v>1 м2 проема</v>
      </c>
      <c r="D233" s="21">
        <f>[1]Source!I849</f>
        <v>1.89</v>
      </c>
      <c r="E233" s="25"/>
    </row>
    <row r="234" spans="1:31" ht="29.25">
      <c r="A234" s="25" t="str">
        <f>[1]Source!E850</f>
        <v>7,1</v>
      </c>
      <c r="B234" s="26" t="str">
        <f>[1]Source!G850</f>
        <v>Дверь противопожарная металлическая однопольная ДПМ-01/30, размером 900х2100 мм</v>
      </c>
      <c r="C234" s="27" t="str">
        <f>[1]Source!H850</f>
        <v>шт.</v>
      </c>
      <c r="D234" s="21">
        <v>1</v>
      </c>
      <c r="E234" s="25"/>
    </row>
    <row r="235" spans="1:31">
      <c r="A235" s="25" t="str">
        <f>[1]Source!E851</f>
        <v>7,2</v>
      </c>
      <c r="B235" s="26" t="str">
        <f>[1]Source!G851</f>
        <v>Скобяные изделия (приборы)</v>
      </c>
      <c r="C235" s="27" t="str">
        <f>[1]Source!H851</f>
        <v>компл.</v>
      </c>
      <c r="D235" s="37">
        <f>[1]Source!I851</f>
        <v>1.350001</v>
      </c>
      <c r="E235" s="25"/>
    </row>
    <row r="236" spans="1:31" ht="43.5">
      <c r="A236" s="25" t="str">
        <f>[1]Source!E852</f>
        <v>8</v>
      </c>
      <c r="B236" s="26" t="str">
        <f>[1]Source!G852</f>
        <v>Сплошное выравнивание внутренних поверхностей (однослойное оштукатуривание)из сухих растворных смесей толщиной до 10 мм оконных и дверных откосов плоских</v>
      </c>
      <c r="C236" s="27" t="s">
        <v>14</v>
      </c>
      <c r="D236" s="21">
        <v>1.41</v>
      </c>
      <c r="E236" s="25"/>
    </row>
    <row r="237" spans="1:31">
      <c r="A237" s="25" t="str">
        <f>[1]Source!E853</f>
        <v>8,1</v>
      </c>
      <c r="B237" s="26" t="str">
        <f>[1]Source!G853</f>
        <v>Грунтовка «Бетоконтакт», КНАУФ</v>
      </c>
      <c r="C237" s="27" t="str">
        <f>[1]Source!H853</f>
        <v>кг</v>
      </c>
      <c r="D237" s="33">
        <f>[1]Source!I853</f>
        <v>0.49349999999999999</v>
      </c>
      <c r="E237" s="25"/>
    </row>
    <row r="238" spans="1:31" ht="29.25" hidden="1">
      <c r="A238" s="25" t="str">
        <f>[1]Source!E854</f>
        <v>8,2</v>
      </c>
      <c r="B238" s="26" t="str">
        <f>[1]Source!G854</f>
        <v>Смесь сухая для заделки швов (фуга) АТЛАС растворная для ручной работы</v>
      </c>
      <c r="C238" s="27" t="str">
        <f>[1]Source!H854</f>
        <v>т</v>
      </c>
      <c r="D238" s="21">
        <f>[1]Source!I854</f>
        <v>-2.42238E-2</v>
      </c>
      <c r="E238" s="25"/>
    </row>
    <row r="239" spans="1:31">
      <c r="A239" s="25">
        <v>8.1999999999999993</v>
      </c>
      <c r="B239" s="26" t="str">
        <f>[1]Source!G855</f>
        <v>Шпатлевка Ветонит ТТ</v>
      </c>
      <c r="C239" s="27" t="str">
        <f>[1]Source!H855</f>
        <v>т</v>
      </c>
      <c r="D239" s="33">
        <f>[1]Source!I855</f>
        <v>2.4223999999999999E-2</v>
      </c>
      <c r="E239" s="25"/>
    </row>
    <row r="240" spans="1:31" ht="16.5">
      <c r="A240" s="23" t="str">
        <f>CONCATENATE("Подраздел: ", [1]Source!G889)</f>
        <v>Подраздел: Сантехника, трубопроводы</v>
      </c>
      <c r="B240" s="23"/>
      <c r="C240" s="23"/>
      <c r="D240" s="23"/>
      <c r="E240" s="23"/>
      <c r="AE240" s="24" t="str">
        <f>CONCATENATE("Подраздел: ", [1]Source!G889)</f>
        <v>Подраздел: Сантехника, трубопроводы</v>
      </c>
    </row>
    <row r="241" spans="1:31">
      <c r="A241" s="25" t="str">
        <f>[1]Source!E893</f>
        <v>1</v>
      </c>
      <c r="B241" s="26" t="str">
        <f>[1]Source!G893</f>
        <v>Смена писсуаров</v>
      </c>
      <c r="C241" s="27" t="s">
        <v>33</v>
      </c>
      <c r="D241" s="21">
        <v>1</v>
      </c>
      <c r="E241" s="25"/>
    </row>
    <row r="242" spans="1:31" ht="29.25" hidden="1">
      <c r="A242" s="25" t="str">
        <f>[1]Source!E894</f>
        <v>1,1</v>
      </c>
      <c r="B242" s="26" t="str">
        <f>[1]Source!G894</f>
        <v>Писсуары полуфарфоровые и фарфоровые настенные с писсуарным краном без сифона</v>
      </c>
      <c r="C242" s="27" t="str">
        <f>[1]Source!H894</f>
        <v>компл.</v>
      </c>
      <c r="D242" s="21">
        <f>[1]Source!I894</f>
        <v>-1</v>
      </c>
      <c r="E242" s="25"/>
    </row>
    <row r="243" spans="1:31">
      <c r="A243" s="25">
        <v>1.1000000000000001</v>
      </c>
      <c r="B243" s="26" t="str">
        <f>[1]Source!G895</f>
        <v>Писсуар JIKA KORINT 4410.0 подвесной, с внешним подводом воды</v>
      </c>
      <c r="C243" s="27" t="s">
        <v>16</v>
      </c>
      <c r="D243" s="21">
        <f>[1]Source!I895</f>
        <v>1</v>
      </c>
      <c r="E243" s="25"/>
    </row>
    <row r="244" spans="1:31">
      <c r="A244" s="25">
        <v>1.2</v>
      </c>
      <c r="B244" s="26" t="str">
        <f>[1]Source!G896</f>
        <v>Смывное устройство для писсуаров Е.С.А. 102111083 автоматическое</v>
      </c>
      <c r="C244" s="27" t="s">
        <v>16</v>
      </c>
      <c r="D244" s="21">
        <f>[1]Source!I896</f>
        <v>1</v>
      </c>
      <c r="E244" s="25"/>
    </row>
    <row r="245" spans="1:31">
      <c r="A245" s="25" t="str">
        <f>[1]Source!E897</f>
        <v>3</v>
      </c>
      <c r="B245" s="26" t="str">
        <f>[1]Source!G897</f>
        <v>Разборка трубопроводов канализации из чугунных труб диаметром 50 мм</v>
      </c>
      <c r="C245" s="27" t="s">
        <v>18</v>
      </c>
      <c r="D245" s="21">
        <v>1</v>
      </c>
      <c r="E245" s="25"/>
    </row>
    <row r="246" spans="1:31" hidden="1">
      <c r="A246" s="25" t="str">
        <f>[1]Source!E898</f>
        <v>3,1</v>
      </c>
      <c r="B246" s="26" t="str">
        <f>[1]Source!G898</f>
        <v>Строительный мусор</v>
      </c>
      <c r="C246" s="27" t="str">
        <f>[1]Source!H898</f>
        <v>т</v>
      </c>
      <c r="D246" s="21">
        <f>[1]Source!I898</f>
        <v>7.4000000000000003E-3</v>
      </c>
      <c r="E246" s="25"/>
    </row>
    <row r="247" spans="1:31" ht="29.25">
      <c r="A247" s="25" t="str">
        <f>[1]Source!E899</f>
        <v>4</v>
      </c>
      <c r="B247" s="26" t="str">
        <f>[1]Source!G899</f>
        <v>Прокладка внутренних трубопроводов канализации из полипропиленовых труб диаметром 50 мм</v>
      </c>
      <c r="C247" s="27" t="s">
        <v>18</v>
      </c>
      <c r="D247" s="21">
        <v>1</v>
      </c>
      <c r="E247" s="25"/>
    </row>
    <row r="248" spans="1:31" ht="29.25">
      <c r="A248" s="25" t="str">
        <f>[1]Source!E900</f>
        <v>4,1</v>
      </c>
      <c r="B248" s="26" t="str">
        <f>[1]Source!G900</f>
        <v>Хомут металлический с шурупом для крепления трубопроводов диаметром 48-53 мм</v>
      </c>
      <c r="C248" s="27" t="s">
        <v>16</v>
      </c>
      <c r="D248" s="21">
        <v>1</v>
      </c>
      <c r="E248" s="25"/>
    </row>
    <row r="249" spans="1:31" ht="29.25">
      <c r="A249" s="25" t="str">
        <f>[1]Source!E901</f>
        <v>5</v>
      </c>
      <c r="B249" s="26" t="str">
        <f>[1]Source!G901</f>
        <v>Разборка трубопроводов водоснабжения из напорных полиэтиленовых труб наружным диаметром 20 мм</v>
      </c>
      <c r="C249" s="27" t="s">
        <v>18</v>
      </c>
      <c r="D249" s="21">
        <v>2.5</v>
      </c>
      <c r="E249" s="25"/>
    </row>
    <row r="250" spans="1:31" ht="29.25">
      <c r="A250" s="25" t="str">
        <f>[1]Source!E902</f>
        <v>6</v>
      </c>
      <c r="B250" s="26" t="str">
        <f>[1]Source!G902</f>
        <v>Прокладка трубопроводов водоснабжения из напорных полиэтиленовых труб наружным диаметром 20 мм</v>
      </c>
      <c r="C250" s="27" t="s">
        <v>18</v>
      </c>
      <c r="D250" s="21">
        <v>2.5</v>
      </c>
      <c r="E250" s="25"/>
    </row>
    <row r="251" spans="1:31" ht="29.25">
      <c r="A251" s="25" t="str">
        <f>[1]Source!E903</f>
        <v>6,1</v>
      </c>
      <c r="B251" s="26" t="str">
        <f>[1]Source!G903</f>
        <v>Хомут металлический с шурупом для крепления трубопроводов диаметром 20-25 мм</v>
      </c>
      <c r="C251" s="27" t="s">
        <v>16</v>
      </c>
      <c r="D251" s="21">
        <v>3</v>
      </c>
      <c r="E251" s="25"/>
    </row>
    <row r="252" spans="1:31" hidden="1">
      <c r="A252" s="25" t="str">
        <f>[1]Source!E904</f>
        <v>6,2</v>
      </c>
      <c r="B252" s="26" t="str">
        <f>[1]Source!G904</f>
        <v>Труба ПЭ 80 SDR 11, наружный диаметр 20 мм (ГОСТ 18599-2001)</v>
      </c>
      <c r="C252" s="27" t="str">
        <f>[1]Source!H904</f>
        <v>10 м</v>
      </c>
      <c r="D252" s="21">
        <f>[1]Source!I904</f>
        <v>-0.22475000000000001</v>
      </c>
      <c r="E252" s="25"/>
    </row>
    <row r="253" spans="1:31" ht="29.25">
      <c r="A253" s="25">
        <v>6.2</v>
      </c>
      <c r="B253" s="26" t="str">
        <f>[1]Source!G905</f>
        <v>Трубы полипропиленовые (типа "Wefatherm") (PN20) армированные стекловолокном, наружным диаметром (толщиной стенки) 20х2,8 мм</v>
      </c>
      <c r="C253" s="27" t="str">
        <f>[1]Source!H905</f>
        <v>м</v>
      </c>
      <c r="D253" s="21">
        <f>[1]Source!I905</f>
        <v>2.5</v>
      </c>
      <c r="E253" s="25"/>
    </row>
    <row r="254" spans="1:31" ht="57.75">
      <c r="A254" s="25">
        <v>6.3</v>
      </c>
      <c r="B254" s="26" t="str">
        <f>[1]Source!G906</f>
        <v>Кран шаровый латунный BROEN BALLOFIX, полнопроходной с дренажом, с рукояткой типа "бабочка", с внутренней резьбой, давлением 1,6 МПа (16 кгс/см2) и 3,0 МПа (30 кгс/см2), диаметром 15 мм, присоединение 1/2"х1/2"</v>
      </c>
      <c r="C254" s="27" t="str">
        <f>[1]Source!H906</f>
        <v>шт.</v>
      </c>
      <c r="D254" s="21">
        <f>[1]Source!I906</f>
        <v>1</v>
      </c>
      <c r="E254" s="25"/>
    </row>
    <row r="255" spans="1:31" ht="16.5">
      <c r="A255" s="23" t="str">
        <f>CONCATENATE("Раздел: ", [1]Source!G972)</f>
        <v>Раздел: Отопление</v>
      </c>
      <c r="B255" s="23"/>
      <c r="C255" s="23"/>
      <c r="D255" s="23"/>
      <c r="E255" s="23"/>
      <c r="AE255" s="24" t="str">
        <f>CONCATENATE("Раздел: ", [1]Source!G972)</f>
        <v>Раздел: Отопление</v>
      </c>
    </row>
    <row r="256" spans="1:31">
      <c r="A256" s="25" t="str">
        <f>[1]Source!E976</f>
        <v>1</v>
      </c>
      <c r="B256" s="26" t="str">
        <f>[1]Source!G976</f>
        <v>Демонтаж радиаторов весом до 160 кг</v>
      </c>
      <c r="C256" s="27" t="s">
        <v>16</v>
      </c>
      <c r="D256" s="21">
        <v>8</v>
      </c>
      <c r="E256" s="25"/>
    </row>
    <row r="257" spans="1:31" ht="29.25">
      <c r="A257" s="25" t="str">
        <f>[1]Source!E977</f>
        <v>2</v>
      </c>
      <c r="B257" s="26" t="str">
        <f>[1]Source!G977</f>
        <v>Разборка трубопроводов из водогазопроводных труб в зданиях и сооружениях на резьбе диаметром до 32 мм</v>
      </c>
      <c r="C257" s="27" t="s">
        <v>18</v>
      </c>
      <c r="D257" s="21">
        <v>32</v>
      </c>
      <c r="E257" s="25"/>
    </row>
    <row r="258" spans="1:31" ht="29.25">
      <c r="A258" s="25" t="str">
        <f>[1]Source!E978</f>
        <v>3</v>
      </c>
      <c r="B258" s="26" t="str">
        <f>[1]Source!G978</f>
        <v>Разборка трубопроводов из водогазопроводных труб в зданиях и сооружениях на резьбе диаметром до 50 мм</v>
      </c>
      <c r="C258" s="27" t="s">
        <v>18</v>
      </c>
      <c r="D258" s="21">
        <v>47.3</v>
      </c>
      <c r="E258" s="25"/>
    </row>
    <row r="259" spans="1:31" ht="29.25">
      <c r="A259" s="25" t="str">
        <f>[1]Source!E979</f>
        <v>4</v>
      </c>
      <c r="B259" s="26" t="str">
        <f>[1]Source!G979</f>
        <v>Прокладка трубопроводов отопления из стальных водогазопроводных неоцинкованных труб диаметром 20 мм</v>
      </c>
      <c r="C259" s="27" t="s">
        <v>18</v>
      </c>
      <c r="D259" s="21">
        <v>32</v>
      </c>
      <c r="E259" s="25"/>
    </row>
    <row r="260" spans="1:31" ht="29.25">
      <c r="A260" s="25" t="str">
        <f>[1]Source!E980</f>
        <v>4,1</v>
      </c>
      <c r="B260" s="26" t="str">
        <f>[1]Source!G980</f>
        <v>Хомут металлический с шурупом для крепления трубопроводов диаметром 20-25 мм</v>
      </c>
      <c r="C260" s="27" t="s">
        <v>16</v>
      </c>
      <c r="D260" s="21">
        <v>32</v>
      </c>
      <c r="E260" s="25"/>
    </row>
    <row r="261" spans="1:31" ht="57.75">
      <c r="A261" s="25" t="str">
        <f>[1]Source!E981</f>
        <v>4,2</v>
      </c>
      <c r="B261" s="26" t="str">
        <f>[1]Source!G981</f>
        <v>Кран шаровый латунный BROEN BALLOFIX, полнопроходной с дренажом, с рукояткой типа "бабочка", с внутренней резьбой, давлением 1,6 МПа (16 кгс/см2) и 3,0 МПа (30 кгс/см2), диаметром 20 мм, присоединение 3/4"х3/4"</v>
      </c>
      <c r="C261" s="27" t="str">
        <f>[1]Source!H981</f>
        <v>шт.</v>
      </c>
      <c r="D261" s="21">
        <f>[1]Source!I981</f>
        <v>18</v>
      </c>
      <c r="E261" s="25"/>
    </row>
    <row r="262" spans="1:31" ht="29.25">
      <c r="A262" s="25" t="str">
        <f>[1]Source!E982</f>
        <v>5</v>
      </c>
      <c r="B262" s="26" t="str">
        <f>[1]Source!G982</f>
        <v>Прокладка трубопроводов отопления из стальных водогазопроводных неоцинкованных труб диаметром 40 мм</v>
      </c>
      <c r="C262" s="27" t="s">
        <v>18</v>
      </c>
      <c r="D262" s="21">
        <v>47.3</v>
      </c>
      <c r="E262" s="25"/>
    </row>
    <row r="263" spans="1:31" ht="29.25">
      <c r="A263" s="25" t="str">
        <f>[1]Source!E983</f>
        <v>5,1</v>
      </c>
      <c r="B263" s="26" t="str">
        <f>[1]Source!G983</f>
        <v>Хомут металлический с шурупом для крепления трубопроводов диаметром 40-46 мм</v>
      </c>
      <c r="C263" s="27" t="s">
        <v>16</v>
      </c>
      <c r="D263" s="21">
        <v>48</v>
      </c>
      <c r="E263" s="25"/>
    </row>
    <row r="264" spans="1:31">
      <c r="A264" s="25" t="str">
        <f>[1]Source!E984</f>
        <v>6</v>
      </c>
      <c r="B264" s="26" t="str">
        <f>[1]Source!G984</f>
        <v>Установка радиаторов чугунных</v>
      </c>
      <c r="C264" s="27" t="s">
        <v>34</v>
      </c>
      <c r="D264" s="21">
        <v>21.92</v>
      </c>
      <c r="E264" s="25"/>
    </row>
    <row r="265" spans="1:31" ht="29.25">
      <c r="A265" s="25" t="str">
        <f>[1]Source!E985</f>
        <v>7</v>
      </c>
      <c r="B265" s="26" t="str">
        <f>[1]Source!G985</f>
        <v>Масляная окраска металлических поверхностей решеток, переплетов, труб диаметром менее 50 мм и т.п., количество окрасок 2</v>
      </c>
      <c r="C265" s="27" t="s">
        <v>14</v>
      </c>
      <c r="D265" s="21">
        <v>47</v>
      </c>
      <c r="E265" s="25"/>
    </row>
    <row r="266" spans="1:31" ht="29.25">
      <c r="A266" s="25" t="str">
        <f>[1]Source!E986</f>
        <v>8</v>
      </c>
      <c r="B266" s="26" t="str">
        <f>[1]Source!G986</f>
        <v>Гидравлическое испытание трубопроводов систем отопления, водопровода и горячего водоснабжения диаметром до 50 мм</v>
      </c>
      <c r="C266" s="27" t="s">
        <v>18</v>
      </c>
      <c r="D266" s="21">
        <v>79.3</v>
      </c>
      <c r="E266" s="25"/>
    </row>
    <row r="267" spans="1:31" ht="16.5">
      <c r="A267" s="23" t="str">
        <f>CONCATENATE("Раздел: ", [1]Source!G1020)</f>
        <v>Раздел: Пожарная сигнализация</v>
      </c>
      <c r="B267" s="23"/>
      <c r="C267" s="23"/>
      <c r="D267" s="23"/>
      <c r="E267" s="23"/>
      <c r="AE267" s="24" t="str">
        <f>CONCATENATE("Раздел: ", [1]Source!G1020)</f>
        <v>Раздел: Пожарная сигнализация</v>
      </c>
    </row>
    <row r="268" spans="1:31" ht="43.5">
      <c r="A268" s="25" t="str">
        <f>[1]Source!E1024</f>
        <v>1</v>
      </c>
      <c r="B268" s="26" t="str">
        <f>[1]Source!G1024</f>
        <v>Демонтаж. Извещатель ПС автоматический дымовой, фотоэлектрический, радиоизотопный, световой в нормальном исполнении</v>
      </c>
      <c r="C268" s="27" t="str">
        <f>[1]Source!H1024</f>
        <v>1  ШТ.</v>
      </c>
      <c r="D268" s="21">
        <f>[1]Source!I1024</f>
        <v>5</v>
      </c>
      <c r="E268" s="25"/>
    </row>
    <row r="269" spans="1:31" ht="43.5">
      <c r="A269" s="25" t="str">
        <f>[1]Source!E1025</f>
        <v>2</v>
      </c>
      <c r="B269" s="26" t="str">
        <f>[1]Source!G1025</f>
        <v>Извещатель ПС автоматический дымовой, фотоэлектрический, радиоизотопный, световой в нормальном исполнении (без стоимости материалов)</v>
      </c>
      <c r="C269" s="27" t="str">
        <f>[1]Source!H1025</f>
        <v>1  ШТ.</v>
      </c>
      <c r="D269" s="21">
        <f>[1]Source!I1025</f>
        <v>5</v>
      </c>
      <c r="E269" s="25"/>
    </row>
    <row r="270" spans="1:31" ht="29.25">
      <c r="A270" s="25" t="str">
        <f>[1]Source!E1026</f>
        <v>3</v>
      </c>
      <c r="B270" s="26" t="str">
        <f>[1]Source!G1026</f>
        <v>Демонтаж. Прокладка труб гофрированных ПВХ для защиты проводов и кабелей</v>
      </c>
      <c r="C270" s="27" t="s">
        <v>18</v>
      </c>
      <c r="D270" s="21">
        <v>55</v>
      </c>
      <c r="E270" s="25"/>
    </row>
    <row r="271" spans="1:31" ht="29.25">
      <c r="A271" s="25" t="str">
        <f>[1]Source!E1027</f>
        <v>4</v>
      </c>
      <c r="B271" s="26" t="str">
        <f>[1]Source!G1027</f>
        <v>Прокладка труб гофрированных ПВХ для защиты проводов и кабелей ( без стоимости материалов)</v>
      </c>
      <c r="C271" s="27" t="s">
        <v>18</v>
      </c>
      <c r="D271" s="21">
        <v>55</v>
      </c>
      <c r="E271" s="25"/>
    </row>
    <row r="272" spans="1:31" ht="16.5">
      <c r="A272" s="23" t="str">
        <f>CONCATENATE("Раздел: ", [1]Source!G1061)</f>
        <v>Раздел: Прочие</v>
      </c>
      <c r="B272" s="23"/>
      <c r="C272" s="23"/>
      <c r="D272" s="23"/>
      <c r="E272" s="23"/>
      <c r="AE272" s="24" t="str">
        <f>CONCATENATE("Раздел: ", [1]Source!G1061)</f>
        <v>Раздел: Прочие</v>
      </c>
    </row>
    <row r="273" spans="1:5" ht="29.25">
      <c r="A273" s="25" t="str">
        <f>[1]Source!E1065</f>
        <v>1</v>
      </c>
      <c r="B273" s="26" t="str">
        <f>[1]Source!G1065</f>
        <v>Погрузка при автомобильных перевозках мусора строительного с погрузкой вручную</v>
      </c>
      <c r="C273" s="27" t="str">
        <f>[1]Source!H1065</f>
        <v>1 т груза</v>
      </c>
      <c r="D273" s="21">
        <f>[1]Source!I1065</f>
        <v>7.91</v>
      </c>
      <c r="E273" s="25"/>
    </row>
    <row r="274" spans="1:5" ht="43.5">
      <c r="A274" s="38" t="str">
        <f>[1]Source!E1066</f>
        <v>2</v>
      </c>
      <c r="B274" s="39" t="str">
        <f>[1]Source!G1066</f>
        <v>Перевозка грузов I класса автомобилями-самосвалами грузоподъемностью 10 т работающих вне карьера на расстояние до 30 км</v>
      </c>
      <c r="C274" s="40" t="str">
        <f>[1]Source!H1066</f>
        <v>1 т груза</v>
      </c>
      <c r="D274" s="41">
        <f>[1]Source!I1066</f>
        <v>7.91</v>
      </c>
      <c r="E274" s="38"/>
    </row>
    <row r="275" spans="1:5" ht="47.25" customHeight="1"/>
    <row r="276" spans="1:5">
      <c r="B276" s="42" t="s">
        <v>35</v>
      </c>
    </row>
    <row r="277" spans="1:5">
      <c r="A277" s="43"/>
      <c r="B277" s="43"/>
      <c r="C277" s="43"/>
      <c r="D277" s="43"/>
      <c r="E277" s="43"/>
    </row>
    <row r="278" spans="1:5" ht="27" customHeight="1">
      <c r="B278" s="42" t="s">
        <v>36</v>
      </c>
    </row>
    <row r="279" spans="1:5">
      <c r="B279" s="42"/>
    </row>
    <row r="280" spans="1:5" ht="30.75" customHeight="1">
      <c r="B280" s="42" t="s">
        <v>37</v>
      </c>
    </row>
  </sheetData>
  <mergeCells count="30">
    <mergeCell ref="A210:E210"/>
    <mergeCell ref="A218:E218"/>
    <mergeCell ref="A240:E240"/>
    <mergeCell ref="A255:E255"/>
    <mergeCell ref="A267:E267"/>
    <mergeCell ref="A272:E272"/>
    <mergeCell ref="A125:E125"/>
    <mergeCell ref="A140:E140"/>
    <mergeCell ref="A156:E156"/>
    <mergeCell ref="A177:E177"/>
    <mergeCell ref="A196:E196"/>
    <mergeCell ref="A197:E197"/>
    <mergeCell ref="A53:E53"/>
    <mergeCell ref="A54:E54"/>
    <mergeCell ref="A67:E67"/>
    <mergeCell ref="A75:E75"/>
    <mergeCell ref="A97:E97"/>
    <mergeCell ref="A124:E124"/>
    <mergeCell ref="A19:E19"/>
    <mergeCell ref="A20:E20"/>
    <mergeCell ref="A21:E21"/>
    <mergeCell ref="A31:E31"/>
    <mergeCell ref="A39:E39"/>
    <mergeCell ref="A50:E50"/>
    <mergeCell ref="C2:D2"/>
    <mergeCell ref="C4:E4"/>
    <mergeCell ref="C6:E6"/>
    <mergeCell ref="B8:C8"/>
    <mergeCell ref="A11:E11"/>
    <mergeCell ref="A12:E1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2016-10-10T12:42:38Z</dcterms:modified>
</cp:coreProperties>
</file>